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5" windowWidth="13995" windowHeight="8190" activeTab="0"/>
  </bookViews>
  <sheets>
    <sheet name="Ergebnisliste" sheetId="1" r:id="rId1"/>
    <sheet name="Plätze 1 - 6" sheetId="2" r:id="rId2"/>
    <sheet name="Plätze 7 - 12" sheetId="3" r:id="rId3"/>
    <sheet name="Einzelwertung Herren" sheetId="4" r:id="rId4"/>
    <sheet name="Einzelwertung Damen" sheetId="5" r:id="rId5"/>
    <sheet name="EINGABE" sheetId="6" r:id="rId6"/>
  </sheets>
  <definedNames>
    <definedName name="_1.">'Ergebnisliste'!$B$7</definedName>
    <definedName name="_xlnm.Print_Area" localSheetId="4">'Einzelwertung Damen'!$A$1:$J$14</definedName>
    <definedName name="_xlnm.Print_Area" localSheetId="3">'Einzelwertung Herren'!$A$1:$I$51</definedName>
    <definedName name="_xlnm.Print_Area" localSheetId="0">'Ergebnisliste'!$A$2:$F$18</definedName>
    <definedName name="_xlnm.Print_Area" localSheetId="1">'Plätze 1 - 6'!$A$1:$N$40</definedName>
    <definedName name="_xlnm.Print_Area" localSheetId="2">'Plätze 7 - 12'!$A$1:$N$40</definedName>
  </definedNames>
  <calcPr fullCalcOnLoad="1"/>
</workbook>
</file>

<file path=xl/sharedStrings.xml><?xml version="1.0" encoding="utf-8"?>
<sst xmlns="http://schemas.openxmlformats.org/spreadsheetml/2006/main" count="303" uniqueCount="150">
  <si>
    <t>Name</t>
  </si>
  <si>
    <t>+/-</t>
  </si>
  <si>
    <t>Verband</t>
  </si>
  <si>
    <t>Gesamt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</si>
  <si>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</si>
  <si>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</si>
  <si>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</si>
  <si>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</si>
  <si>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</si>
  <si>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</si>
  <si>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</si>
  <si>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</si>
  <si>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</si>
  <si>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</si>
  <si>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</si>
  <si>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</si>
  <si>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Landesverband</t>
  </si>
  <si>
    <t>Betriebssportgemeinschaft</t>
  </si>
  <si>
    <t>Summe</t>
  </si>
  <si>
    <t xml:space="preserve">BSG </t>
  </si>
  <si>
    <t>Starter 1</t>
  </si>
  <si>
    <t>Hamburg</t>
  </si>
  <si>
    <t>Starter 2</t>
  </si>
  <si>
    <t>Starter 3</t>
  </si>
  <si>
    <t>Starter 4</t>
  </si>
  <si>
    <t>Starter 5</t>
  </si>
  <si>
    <t>Ges.</t>
  </si>
  <si>
    <t>Platz</t>
  </si>
  <si>
    <t>Joachim Nevermann</t>
  </si>
  <si>
    <t>Heinrich Clausen</t>
  </si>
  <si>
    <t>Sven Bäumer</t>
  </si>
  <si>
    <t>Jochen Steffen</t>
  </si>
  <si>
    <t>Britta Felgendreher</t>
  </si>
  <si>
    <t>Albert Kissuth</t>
  </si>
  <si>
    <t>Niedersachsen</t>
  </si>
  <si>
    <t>Platz.</t>
  </si>
  <si>
    <t>Mannschaft</t>
  </si>
  <si>
    <t>Sven Berthold</t>
  </si>
  <si>
    <t>Lars Eggers</t>
  </si>
  <si>
    <t>Jens Hoffmann</t>
  </si>
  <si>
    <t>Torsten Schmidt</t>
  </si>
  <si>
    <t>Hans Dorn</t>
  </si>
  <si>
    <t>Olaf Meinhardt</t>
  </si>
  <si>
    <t>Gerold Harms</t>
  </si>
  <si>
    <t>Norbert Richter</t>
  </si>
  <si>
    <t>Jessica Strupat</t>
  </si>
  <si>
    <t>Freddy Winter</t>
  </si>
  <si>
    <t>Klaus Furmann</t>
  </si>
  <si>
    <t>Merlin Klima</t>
  </si>
  <si>
    <t>Pascal Klima</t>
  </si>
  <si>
    <t>Urte Schütte</t>
  </si>
  <si>
    <t>Nils Spatz</t>
  </si>
  <si>
    <t>Axel Villbrandt</t>
  </si>
  <si>
    <t>Starter 6</t>
  </si>
  <si>
    <t>Peter Schwettmann</t>
  </si>
  <si>
    <t>Stefan Baumann</t>
  </si>
  <si>
    <t>Einzelwertung Herren</t>
  </si>
  <si>
    <t>Einzelwertung Damen</t>
  </si>
  <si>
    <t>BSG Premium Aerotec Nordenham</t>
  </si>
  <si>
    <t>Rainer Sicka</t>
  </si>
  <si>
    <t>4. Deutsche Betriebssport-Meisterschaft  im Kegeln - am 24.08.19 in Oldenburg</t>
  </si>
  <si>
    <t>4. Deutsche Betriebssport-Meisterschaft                im Kegeln - am 24.08.19 in Oldenburg</t>
  </si>
  <si>
    <t>4. Deutsche Betriebssport-Meisterschaft                                         im Kegeln - am 24.08.19 in Oldenburg</t>
  </si>
  <si>
    <t>Stadtwerke Kiel 1</t>
  </si>
  <si>
    <t>S-H</t>
  </si>
  <si>
    <t>Hotel Goldenstedt Delmenhorst</t>
  </si>
  <si>
    <t>BSG Telekom/Bahn Oldenburg</t>
  </si>
  <si>
    <t>ERGO sports Hamburg</t>
  </si>
  <si>
    <t>Sparkasse Hannover</t>
  </si>
  <si>
    <t>BSG LZO/Stadt Oldenburg</t>
  </si>
  <si>
    <t>Stadtwerke Kiel 2</t>
  </si>
  <si>
    <t>Marinearsenal Wilhelmshaven</t>
  </si>
  <si>
    <t>Team LBSV Bremen</t>
  </si>
  <si>
    <t>Bremen</t>
  </si>
  <si>
    <t>Elektro Hoffmann Delmenhorst</t>
  </si>
  <si>
    <t>Peter Kleine-Kölker</t>
  </si>
  <si>
    <t>Wolfgang Kraeft</t>
  </si>
  <si>
    <t>1-6</t>
  </si>
  <si>
    <t>7-12</t>
  </si>
  <si>
    <t>Ges.1-6</t>
  </si>
  <si>
    <t>Ges.7-12</t>
  </si>
  <si>
    <t>Streich 1-6</t>
  </si>
  <si>
    <t>Streich 7-12</t>
  </si>
  <si>
    <t>Ges. 1-6</t>
  </si>
  <si>
    <t>Peter Sietas</t>
  </si>
  <si>
    <t>Detlef Sietas</t>
  </si>
  <si>
    <t>Albert Goldenstedt</t>
  </si>
  <si>
    <t>Günther Praß</t>
  </si>
  <si>
    <t>Stefan Grenz</t>
  </si>
  <si>
    <t>Jenny Hellrung</t>
  </si>
  <si>
    <t>Holger Mangels</t>
  </si>
  <si>
    <t>Volker Meyer</t>
  </si>
  <si>
    <t>Amelio Sozio</t>
  </si>
  <si>
    <t>Egon Wendelken</t>
  </si>
  <si>
    <t>Nancy Prievenau</t>
  </si>
  <si>
    <t>Britta Boje</t>
  </si>
  <si>
    <t>Michael Zielke</t>
  </si>
  <si>
    <t>Wolfgang Friederichsen</t>
  </si>
  <si>
    <t>Sascha von Minden</t>
  </si>
  <si>
    <t>Thomas Fischer</t>
  </si>
  <si>
    <t>Hanno Kuhn</t>
  </si>
  <si>
    <t>BSG LZO / Stadt Oldenburg</t>
  </si>
  <si>
    <t>BSG Telekom / Bahn Oldenburg</t>
  </si>
  <si>
    <t>Tobias Rohde</t>
  </si>
  <si>
    <t>Hans-Joachim Schneider</t>
  </si>
  <si>
    <t>Jürgen Döpke</t>
  </si>
  <si>
    <t>Hartmut Kasimir</t>
  </si>
  <si>
    <t>Andrea Spiekermann</t>
  </si>
  <si>
    <t>Durchg. 1-6</t>
  </si>
  <si>
    <t>Durchg. 7-12</t>
  </si>
  <si>
    <t>Gerd Kobbenbring</t>
  </si>
  <si>
    <t>Bahnen     7-12</t>
  </si>
  <si>
    <t>Bahnen     1-6</t>
  </si>
  <si>
    <t>14.</t>
  </si>
  <si>
    <t>15.</t>
  </si>
  <si>
    <t>17.</t>
  </si>
  <si>
    <t>18.</t>
  </si>
  <si>
    <t>21.</t>
  </si>
  <si>
    <t>22.</t>
  </si>
  <si>
    <t>23.</t>
  </si>
  <si>
    <t>24.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</si>
  <si>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</si>
  <si>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</si>
  <si>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</si>
  <si>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</si>
  <si>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</si>
  <si>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</si>
  <si>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</si>
  <si>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</si>
  <si>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</si>
  <si>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</si>
  <si>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</si>
  <si>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</si>
  <si>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</si>
  <si>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</si>
  <si>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</si>
  <si>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</si>
  <si>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</si>
  <si>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</si>
  <si>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</si>
  <si>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</si>
  <si>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Stefan Busch</t>
  </si>
  <si>
    <t>Torsten Schiller</t>
  </si>
  <si>
    <t>Meike Märtens</t>
  </si>
  <si>
    <t>Marc Redmann</t>
  </si>
  <si>
    <t>Günter Biermann</t>
  </si>
  <si>
    <t>Hugo Rechziegler</t>
  </si>
  <si>
    <t>Tanja Haack</t>
  </si>
  <si>
    <t>Anke Koopmann</t>
  </si>
  <si>
    <t>Tanja Hoffmann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</si>
</sst>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 EUR&quot;;\-#,##0\ &quot; EUR&quot;"/>
    <numFmt numFmtId="173" formatCode="#,##0\ &quot; EUR&quot;;[Red]\-#,##0\ &quot; EUR&quot;"/>
    <numFmt numFmtId="174" formatCode="#,##0.00\ &quot; EUR&quot;;\-#,##0.00\ &quot; EUR&quot;"/>
    <numFmt numFmtId="175" formatCode="#,##0.00\ &quot; EUR&quot;;[Red]\-#,##0.00\ &quot; EUR&quot;"/>
    <numFmt numFmtId="176" formatCode="_-* #,##0\ &quot; EUR&quot;_-;\-* #,##0\ &quot; EUR&quot;_-;_-* &quot;-&quot;\ &quot; EUR&quot;_-;_-@_-"/>
    <numFmt numFmtId="177" formatCode="_-* #,##0\ _ _E_U_R_-;\-* #,##0\ _ _E_U_R_-;_-* &quot;-&quot;\ _ _E_U_R_-;_-@_-"/>
    <numFmt numFmtId="178" formatCode="_-* #,##0.00\ &quot; EUR&quot;_-;\-* #,##0.00\ &quot; EUR&quot;_-;_-* &quot;-&quot;??\ &quot; EUR&quot;_-;_-@_-"/>
    <numFmt numFmtId="179" formatCode="_-* #,##0.00\ _ _E_U_R_-;\-* #,##0.00\ _ _E_U_R_-;_-* &quot;-&quot;??\ _ _E_U_R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0.000000"/>
    <numFmt numFmtId="184" formatCode="0.00000"/>
    <numFmt numFmtId="185" formatCode="0.0000"/>
    <numFmt numFmtId="186" formatCode="0.000"/>
    <numFmt numFmtId="187" formatCode="0.0000000"/>
    <numFmt numFmtId="188" formatCode="[$€-2]\ #,##0.00_);[Red]\([$€-2]\ #,##0.00\)"/>
    <numFmt numFmtId="189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0"/>
      <name val="Arial Narrow"/>
      <family val="2"/>
    </font>
    <font>
      <sz val="11"/>
      <name val="Arial Unicode MS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15"/>
      <color indexed="12"/>
      <name val="Arial Unicode MS"/>
      <family val="2"/>
    </font>
    <font>
      <sz val="9"/>
      <name val="Arial Unicode MS"/>
      <family val="2"/>
    </font>
    <font>
      <i/>
      <sz val="12"/>
      <name val="Arial"/>
      <family val="2"/>
    </font>
    <font>
      <sz val="8"/>
      <name val="Arial Narrow"/>
      <family val="2"/>
    </font>
    <font>
      <sz val="10"/>
      <name val="Arial Unicode MS"/>
      <family val="2"/>
    </font>
    <font>
      <sz val="12"/>
      <name val="Arial Unicode MS"/>
      <family val="2"/>
    </font>
    <font>
      <sz val="22"/>
      <name val="Arial Unicode MS"/>
      <family val="2"/>
    </font>
    <font>
      <sz val="14"/>
      <name val="Arial Unicode MS"/>
      <family val="2"/>
    </font>
    <font>
      <sz val="9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16"/>
      <name val="Arial Unicode MS"/>
      <family val="2"/>
    </font>
    <font>
      <sz val="11"/>
      <color indexed="8"/>
      <name val="Arial"/>
      <family val="2"/>
    </font>
    <font>
      <i/>
      <sz val="18"/>
      <color indexed="30"/>
      <name val="Arial Unicode MS"/>
      <family val="2"/>
    </font>
    <font>
      <i/>
      <sz val="11"/>
      <color indexed="9"/>
      <name val="Arial"/>
      <family val="2"/>
    </font>
    <font>
      <i/>
      <sz val="9"/>
      <color indexed="9"/>
      <name val="Arial"/>
      <family val="2"/>
    </font>
    <font>
      <i/>
      <sz val="12"/>
      <color indexed="9"/>
      <name val="Arial"/>
      <family val="2"/>
    </font>
    <font>
      <b/>
      <sz val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143">
    <xf numFmtId="0" fontId="0" fillId="0" borderId="0" xfId="0" applyAlignment="1">
      <alignment/>
    </xf>
    <xf numFmtId="0" fontId="0" fillId="0" borderId="0" xfId="54" applyBorder="1" applyAlignment="1">
      <alignment horizontal="center"/>
      <protection/>
    </xf>
    <xf numFmtId="0" fontId="0" fillId="0" borderId="0" xfId="54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center"/>
      <protection/>
    </xf>
    <xf numFmtId="0" fontId="23" fillId="0" borderId="0" xfId="54" applyFont="1" applyFill="1" applyBorder="1" applyAlignment="1">
      <alignment horizontal="center"/>
      <protection/>
    </xf>
    <xf numFmtId="16" fontId="23" fillId="0" borderId="0" xfId="54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4">
      <alignment/>
      <protection/>
    </xf>
    <xf numFmtId="0" fontId="0" fillId="0" borderId="0" xfId="54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 applyAlignment="1">
      <alignment horizontal="center"/>
      <protection/>
    </xf>
    <xf numFmtId="0" fontId="0" fillId="0" borderId="0" xfId="54" applyFill="1">
      <alignment/>
      <protection/>
    </xf>
    <xf numFmtId="0" fontId="23" fillId="0" borderId="0" xfId="54" applyFont="1" applyFill="1" applyBorder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Font="1">
      <alignment/>
      <protection/>
    </xf>
    <xf numFmtId="0" fontId="0" fillId="0" borderId="0" xfId="54" applyFont="1" applyFill="1" applyBorder="1">
      <alignment/>
      <protection/>
    </xf>
    <xf numFmtId="0" fontId="0" fillId="0" borderId="0" xfId="54" applyAlignment="1">
      <alignment horizontal="left"/>
      <protection/>
    </xf>
    <xf numFmtId="0" fontId="26" fillId="0" borderId="0" xfId="54" applyFont="1" applyFill="1" applyBorder="1" applyAlignment="1">
      <alignment horizontal="center"/>
      <protection/>
    </xf>
    <xf numFmtId="0" fontId="25" fillId="0" borderId="0" xfId="54" applyFont="1" applyFill="1" applyBorder="1" applyAlignment="1">
      <alignment horizontal="left"/>
      <protection/>
    </xf>
    <xf numFmtId="2" fontId="0" fillId="0" borderId="0" xfId="54" applyNumberFormat="1" applyFill="1" applyBorder="1" applyAlignment="1">
      <alignment horizontal="center"/>
      <protection/>
    </xf>
    <xf numFmtId="0" fontId="0" fillId="0" borderId="0" xfId="54" applyFill="1" applyBorder="1" applyAlignment="1">
      <alignment horizontal="left"/>
      <protection/>
    </xf>
    <xf numFmtId="0" fontId="0" fillId="0" borderId="0" xfId="54" applyFont="1" applyAlignment="1">
      <alignment horizontal="left"/>
      <protection/>
    </xf>
    <xf numFmtId="0" fontId="0" fillId="0" borderId="0" xfId="54" applyFont="1" applyAlignment="1">
      <alignment horizontal="center"/>
      <protection/>
    </xf>
    <xf numFmtId="2" fontId="0" fillId="0" borderId="0" xfId="54" applyNumberFormat="1" applyAlignment="1">
      <alignment horizontal="center"/>
      <protection/>
    </xf>
    <xf numFmtId="0" fontId="19" fillId="0" borderId="0" xfId="54" applyFont="1" applyFill="1" applyBorder="1" applyAlignment="1">
      <alignment horizontal="center"/>
      <protection/>
    </xf>
    <xf numFmtId="0" fontId="31" fillId="0" borderId="0" xfId="54" applyFont="1" applyBorder="1" applyAlignment="1">
      <alignment horizontal="center" vertical="center" wrapText="1"/>
      <protection/>
    </xf>
    <xf numFmtId="0" fontId="29" fillId="0" borderId="10" xfId="54" applyFont="1" applyBorder="1" applyAlignment="1">
      <alignment horizontal="center" vertical="center"/>
      <protection/>
    </xf>
    <xf numFmtId="0" fontId="29" fillId="0" borderId="11" xfId="54" applyFont="1" applyBorder="1" applyAlignment="1">
      <alignment horizontal="center" vertical="center"/>
      <protection/>
    </xf>
    <xf numFmtId="0" fontId="29" fillId="0" borderId="11" xfId="54" applyFont="1" applyBorder="1" applyAlignment="1">
      <alignment horizontal="left" vertical="center"/>
      <protection/>
    </xf>
    <xf numFmtId="0" fontId="30" fillId="0" borderId="11" xfId="54" applyFont="1" applyBorder="1" applyAlignment="1">
      <alignment horizontal="center" vertical="center"/>
      <protection/>
    </xf>
    <xf numFmtId="0" fontId="0" fillId="20" borderId="12" xfId="54" applyFill="1" applyBorder="1" applyAlignment="1">
      <alignment horizontal="center"/>
      <protection/>
    </xf>
    <xf numFmtId="0" fontId="28" fillId="20" borderId="12" xfId="54" applyFont="1" applyFill="1" applyBorder="1" applyAlignment="1">
      <alignment horizontal="left" vertical="center"/>
      <protection/>
    </xf>
    <xf numFmtId="0" fontId="28" fillId="20" borderId="12" xfId="54" applyFont="1" applyFill="1" applyBorder="1" applyAlignment="1">
      <alignment horizontal="center" vertical="center"/>
      <protection/>
    </xf>
    <xf numFmtId="0" fontId="32" fillId="20" borderId="12" xfId="54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right"/>
      <protection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25" fillId="0" borderId="10" xfId="54" applyFont="1" applyFill="1" applyBorder="1" applyAlignment="1">
      <alignment horizontal="center" vertical="center"/>
      <protection/>
    </xf>
    <xf numFmtId="1" fontId="34" fillId="0" borderId="13" xfId="0" applyNumberFormat="1" applyFont="1" applyBorder="1" applyAlignment="1">
      <alignment horizontal="center" vertical="center"/>
    </xf>
    <xf numFmtId="0" fontId="34" fillId="20" borderId="10" xfId="0" applyFont="1" applyFill="1" applyBorder="1" applyAlignment="1">
      <alignment vertical="center"/>
    </xf>
    <xf numFmtId="0" fontId="34" fillId="20" borderId="10" xfId="0" applyFont="1" applyFill="1" applyBorder="1" applyAlignment="1">
      <alignment horizontal="center" vertical="center"/>
    </xf>
    <xf numFmtId="0" fontId="34" fillId="20" borderId="13" xfId="0" applyFont="1" applyFill="1" applyBorder="1" applyAlignment="1">
      <alignment vertical="center"/>
    </xf>
    <xf numFmtId="0" fontId="34" fillId="20" borderId="14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20" borderId="15" xfId="0" applyFont="1" applyFill="1" applyBorder="1" applyAlignment="1">
      <alignment horizontal="center" vertical="center"/>
    </xf>
    <xf numFmtId="49" fontId="34" fillId="20" borderId="10" xfId="0" applyNumberFormat="1" applyFont="1" applyFill="1" applyBorder="1" applyAlignment="1">
      <alignment horizontal="center" vertical="center"/>
    </xf>
    <xf numFmtId="49" fontId="34" fillId="20" borderId="16" xfId="0" applyNumberFormat="1" applyFont="1" applyFill="1" applyBorder="1" applyAlignment="1">
      <alignment horizontal="center" vertical="center"/>
    </xf>
    <xf numFmtId="49" fontId="34" fillId="20" borderId="13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9" fillId="20" borderId="12" xfId="54" applyFont="1" applyFill="1" applyBorder="1" applyAlignment="1">
      <alignment horizontal="center" vertical="center"/>
      <protection/>
    </xf>
    <xf numFmtId="1" fontId="29" fillId="0" borderId="11" xfId="54" applyNumberFormat="1" applyFont="1" applyBorder="1" applyAlignment="1">
      <alignment horizontal="center" vertical="center"/>
      <protection/>
    </xf>
    <xf numFmtId="1" fontId="33" fillId="0" borderId="11" xfId="54" applyNumberFormat="1" applyFont="1" applyBorder="1" applyAlignment="1">
      <alignment horizontal="center" vertical="center"/>
      <protection/>
    </xf>
    <xf numFmtId="49" fontId="25" fillId="0" borderId="10" xfId="54" applyNumberFormat="1" applyFont="1" applyFill="1" applyBorder="1" applyAlignment="1">
      <alignment horizontal="center" vertical="center"/>
      <protection/>
    </xf>
    <xf numFmtId="0" fontId="27" fillId="0" borderId="0" xfId="54" applyFont="1">
      <alignment/>
      <protection/>
    </xf>
    <xf numFmtId="0" fontId="0" fillId="0" borderId="0" xfId="54" applyAlignment="1">
      <alignment horizontal="center" vertical="center"/>
      <protection/>
    </xf>
    <xf numFmtId="0" fontId="27" fillId="20" borderId="10" xfId="54" applyFont="1" applyFill="1" applyBorder="1" applyAlignment="1">
      <alignment horizontal="center" vertical="center"/>
      <protection/>
    </xf>
    <xf numFmtId="0" fontId="27" fillId="20" borderId="10" xfId="54" applyFont="1" applyFill="1" applyBorder="1" applyAlignment="1">
      <alignment vertical="center"/>
      <protection/>
    </xf>
    <xf numFmtId="1" fontId="0" fillId="10" borderId="15" xfId="0" applyNumberFormat="1" applyFill="1" applyBorder="1" applyAlignment="1">
      <alignment horizontal="center" vertical="center"/>
    </xf>
    <xf numFmtId="1" fontId="0" fillId="10" borderId="10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44" fillId="0" borderId="10" xfId="54" applyNumberFormat="1" applyFont="1" applyFill="1" applyBorder="1" applyAlignment="1">
      <alignment horizontal="center" vertical="center"/>
      <protection/>
    </xf>
    <xf numFmtId="0" fontId="42" fillId="20" borderId="10" xfId="0" applyFont="1" applyFill="1" applyBorder="1" applyAlignment="1">
      <alignment horizontal="center" vertical="center"/>
    </xf>
    <xf numFmtId="1" fontId="34" fillId="0" borderId="15" xfId="0" applyNumberFormat="1" applyFont="1" applyBorder="1" applyAlignment="1">
      <alignment horizontal="center" vertical="center"/>
    </xf>
    <xf numFmtId="0" fontId="0" fillId="0" borderId="0" xfId="54" applyBorder="1" applyAlignment="1">
      <alignment horizontal="center" vertical="center"/>
      <protection/>
    </xf>
    <xf numFmtId="0" fontId="45" fillId="0" borderId="0" xfId="54" applyFont="1" applyBorder="1" applyAlignment="1">
      <alignment vertical="center" wrapText="1"/>
      <protection/>
    </xf>
    <xf numFmtId="0" fontId="23" fillId="0" borderId="10" xfId="54" applyFont="1" applyBorder="1" applyAlignment="1">
      <alignment horizontal="center" vertical="center"/>
      <protection/>
    </xf>
    <xf numFmtId="0" fontId="34" fillId="24" borderId="10" xfId="0" applyFont="1" applyFill="1" applyBorder="1" applyAlignment="1">
      <alignment horizontal="center" vertical="center"/>
    </xf>
    <xf numFmtId="49" fontId="34" fillId="24" borderId="10" xfId="0" applyNumberFormat="1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49" fontId="34" fillId="8" borderId="16" xfId="0" applyNumberFormat="1" applyFont="1" applyFill="1" applyBorder="1" applyAlignment="1">
      <alignment horizontal="center" vertical="center"/>
    </xf>
    <xf numFmtId="49" fontId="34" fillId="0" borderId="0" xfId="0" applyNumberFormat="1" applyFont="1" applyAlignment="1">
      <alignment/>
    </xf>
    <xf numFmtId="1" fontId="34" fillId="24" borderId="10" xfId="0" applyNumberFormat="1" applyFont="1" applyFill="1" applyBorder="1" applyAlignment="1">
      <alignment horizontal="center" vertical="center"/>
    </xf>
    <xf numFmtId="1" fontId="34" fillId="8" borderId="10" xfId="0" applyNumberFormat="1" applyFont="1" applyFill="1" applyBorder="1" applyAlignment="1">
      <alignment horizontal="center" vertical="center"/>
    </xf>
    <xf numFmtId="1" fontId="34" fillId="0" borderId="14" xfId="0" applyNumberFormat="1" applyFont="1" applyBorder="1" applyAlignment="1">
      <alignment horizontal="left" vertical="center"/>
    </xf>
    <xf numFmtId="0" fontId="34" fillId="0" borderId="15" xfId="0" applyFont="1" applyBorder="1" applyAlignment="1">
      <alignment vertical="center"/>
    </xf>
    <xf numFmtId="0" fontId="27" fillId="20" borderId="10" xfId="54" applyFont="1" applyFill="1" applyBorder="1" applyAlignment="1">
      <alignment horizontal="center" vertical="center" wrapText="1"/>
      <protection/>
    </xf>
    <xf numFmtId="0" fontId="46" fillId="0" borderId="11" xfId="54" applyFont="1" applyBorder="1" applyAlignment="1">
      <alignment horizontal="left" vertical="center"/>
      <protection/>
    </xf>
    <xf numFmtId="0" fontId="47" fillId="0" borderId="11" xfId="54" applyFont="1" applyBorder="1" applyAlignment="1">
      <alignment horizontal="center" vertical="center"/>
      <protection/>
    </xf>
    <xf numFmtId="1" fontId="46" fillId="0" borderId="11" xfId="54" applyNumberFormat="1" applyFont="1" applyBorder="1" applyAlignment="1">
      <alignment horizontal="center" vertical="center"/>
      <protection/>
    </xf>
    <xf numFmtId="1" fontId="48" fillId="0" borderId="11" xfId="54" applyNumberFormat="1" applyFont="1" applyBorder="1" applyAlignment="1">
      <alignment horizontal="center" vertical="center"/>
      <protection/>
    </xf>
    <xf numFmtId="0" fontId="24" fillId="0" borderId="10" xfId="54" applyFont="1" applyBorder="1" applyAlignment="1">
      <alignment horizontal="center" vertical="center"/>
      <protection/>
    </xf>
    <xf numFmtId="1" fontId="23" fillId="0" borderId="10" xfId="54" applyNumberFormat="1" applyFont="1" applyBorder="1" applyAlignment="1">
      <alignment horizontal="center" vertical="center"/>
      <protection/>
    </xf>
    <xf numFmtId="0" fontId="34" fillId="20" borderId="10" xfId="0" applyFont="1" applyFill="1" applyBorder="1" applyAlignment="1" quotePrefix="1">
      <alignment horizontal="center" vertical="center"/>
    </xf>
    <xf numFmtId="0" fontId="34" fillId="0" borderId="10" xfId="54" applyFont="1" applyFill="1" applyBorder="1" applyAlignment="1" quotePrefix="1">
      <alignment horizontal="center" vertical="center" wrapText="1"/>
      <protection/>
    </xf>
    <xf numFmtId="1" fontId="34" fillId="0" borderId="15" xfId="0" applyNumberFormat="1" applyFont="1" applyBorder="1" applyAlignment="1">
      <alignment horizontal="left" vertical="center"/>
    </xf>
    <xf numFmtId="1" fontId="24" fillId="0" borderId="10" xfId="54" applyNumberFormat="1" applyFont="1" applyBorder="1" applyAlignment="1">
      <alignment horizontal="center" vertical="center"/>
      <protection/>
    </xf>
    <xf numFmtId="0" fontId="23" fillId="0" borderId="0" xfId="54" applyFont="1" applyAlignment="1">
      <alignment horizontal="center" vertical="center"/>
      <protection/>
    </xf>
    <xf numFmtId="1" fontId="23" fillId="0" borderId="0" xfId="54" applyNumberFormat="1" applyFont="1" applyAlignment="1">
      <alignment horizontal="center" vertical="center"/>
      <protection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4" xfId="54" applyFont="1" applyBorder="1" applyAlignment="1">
      <alignment horizontal="center" vertical="center"/>
      <protection/>
    </xf>
    <xf numFmtId="1" fontId="39" fillId="0" borderId="14" xfId="0" applyNumberFormat="1" applyFont="1" applyBorder="1" applyAlignment="1">
      <alignment horizontal="center" vertical="center"/>
    </xf>
    <xf numFmtId="0" fontId="39" fillId="0" borderId="10" xfId="54" applyFont="1" applyBorder="1" applyAlignment="1">
      <alignment horizontal="center" vertical="center"/>
      <protection/>
    </xf>
    <xf numFmtId="1" fontId="39" fillId="0" borderId="10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54" applyFont="1" applyBorder="1">
      <alignment/>
      <protection/>
    </xf>
    <xf numFmtId="1" fontId="39" fillId="0" borderId="10" xfId="54" applyNumberFormat="1" applyFont="1" applyBorder="1" applyAlignment="1">
      <alignment horizontal="center" vertical="center"/>
      <protection/>
    </xf>
    <xf numFmtId="0" fontId="39" fillId="0" borderId="0" xfId="54" applyFont="1">
      <alignment/>
      <protection/>
    </xf>
    <xf numFmtId="0" fontId="39" fillId="0" borderId="0" xfId="0" applyFont="1" applyBorder="1" applyAlignment="1">
      <alignment horizontal="center" vertical="center"/>
    </xf>
    <xf numFmtId="1" fontId="44" fillId="24" borderId="10" xfId="54" applyNumberFormat="1" applyFont="1" applyFill="1" applyBorder="1" applyAlignment="1">
      <alignment horizontal="center" vertical="center"/>
      <protection/>
    </xf>
    <xf numFmtId="0" fontId="25" fillId="24" borderId="10" xfId="54" applyFont="1" applyFill="1" applyBorder="1" applyAlignment="1">
      <alignment horizontal="center" vertical="center"/>
      <protection/>
    </xf>
    <xf numFmtId="49" fontId="25" fillId="24" borderId="10" xfId="54" applyNumberFormat="1" applyFont="1" applyFill="1" applyBorder="1" applyAlignment="1">
      <alignment horizontal="center" vertical="center"/>
      <protection/>
    </xf>
    <xf numFmtId="0" fontId="35" fillId="20" borderId="0" xfId="54" applyFont="1" applyFill="1" applyBorder="1" applyAlignment="1">
      <alignment horizontal="center" vertical="center"/>
      <protection/>
    </xf>
    <xf numFmtId="0" fontId="35" fillId="20" borderId="17" xfId="54" applyFont="1" applyFill="1" applyBorder="1" applyAlignment="1">
      <alignment horizontal="center" vertical="center"/>
      <protection/>
    </xf>
    <xf numFmtId="0" fontId="45" fillId="0" borderId="0" xfId="54" applyFont="1" applyBorder="1" applyAlignment="1">
      <alignment horizontal="center" vertical="center" wrapText="1"/>
      <protection/>
    </xf>
    <xf numFmtId="1" fontId="36" fillId="0" borderId="16" xfId="54" applyNumberFormat="1" applyFont="1" applyFill="1" applyBorder="1" applyAlignment="1">
      <alignment horizontal="center" vertical="center"/>
      <protection/>
    </xf>
    <xf numFmtId="1" fontId="36" fillId="0" borderId="14" xfId="54" applyNumberFormat="1" applyFont="1" applyFill="1" applyBorder="1" applyAlignment="1">
      <alignment horizontal="center" vertical="center"/>
      <protection/>
    </xf>
    <xf numFmtId="0" fontId="34" fillId="0" borderId="16" xfId="54" applyFont="1" applyFill="1" applyBorder="1" applyAlignment="1">
      <alignment horizontal="center" vertical="center"/>
      <protection/>
    </xf>
    <xf numFmtId="0" fontId="34" fillId="0" borderId="14" xfId="54" applyFont="1" applyFill="1" applyBorder="1" applyAlignment="1">
      <alignment horizontal="center" vertical="center"/>
      <protection/>
    </xf>
    <xf numFmtId="0" fontId="0" fillId="0" borderId="16" xfId="54" applyFill="1" applyBorder="1" applyAlignment="1">
      <alignment horizontal="center" vertical="center"/>
      <protection/>
    </xf>
    <xf numFmtId="0" fontId="0" fillId="0" borderId="14" xfId="54" applyFill="1" applyBorder="1" applyAlignment="1">
      <alignment horizontal="center" vertical="center"/>
      <protection/>
    </xf>
    <xf numFmtId="1" fontId="38" fillId="0" borderId="16" xfId="54" applyNumberFormat="1" applyFont="1" applyFill="1" applyBorder="1" applyAlignment="1">
      <alignment horizontal="center" vertical="center"/>
      <protection/>
    </xf>
    <xf numFmtId="1" fontId="38" fillId="0" borderId="14" xfId="54" applyNumberFormat="1" applyFont="1" applyFill="1" applyBorder="1" applyAlignment="1">
      <alignment horizontal="center" vertical="center"/>
      <protection/>
    </xf>
    <xf numFmtId="0" fontId="41" fillId="0" borderId="16" xfId="54" applyFont="1" applyFill="1" applyBorder="1" applyAlignment="1">
      <alignment horizontal="left" vertical="center"/>
      <protection/>
    </xf>
    <xf numFmtId="0" fontId="41" fillId="0" borderId="14" xfId="54" applyFont="1" applyFill="1" applyBorder="1" applyAlignment="1">
      <alignment horizontal="left" vertical="center"/>
      <protection/>
    </xf>
    <xf numFmtId="1" fontId="41" fillId="0" borderId="16" xfId="54" applyNumberFormat="1" applyFont="1" applyFill="1" applyBorder="1" applyAlignment="1">
      <alignment horizontal="left" vertical="center"/>
      <protection/>
    </xf>
    <xf numFmtId="1" fontId="41" fillId="0" borderId="14" xfId="54" applyNumberFormat="1" applyFont="1" applyFill="1" applyBorder="1" applyAlignment="1">
      <alignment horizontal="left" vertical="center"/>
      <protection/>
    </xf>
    <xf numFmtId="0" fontId="37" fillId="20" borderId="18" xfId="54" applyFont="1" applyFill="1" applyBorder="1" applyAlignment="1">
      <alignment horizontal="center" vertical="center"/>
      <protection/>
    </xf>
    <xf numFmtId="0" fontId="37" fillId="20" borderId="19" xfId="54" applyFont="1" applyFill="1" applyBorder="1" applyAlignment="1">
      <alignment horizontal="center" vertical="center"/>
      <protection/>
    </xf>
    <xf numFmtId="0" fontId="37" fillId="20" borderId="20" xfId="54" applyFont="1" applyFill="1" applyBorder="1" applyAlignment="1">
      <alignment horizontal="center" vertical="center"/>
      <protection/>
    </xf>
    <xf numFmtId="0" fontId="40" fillId="20" borderId="21" xfId="54" applyFont="1" applyFill="1" applyBorder="1" applyAlignment="1">
      <alignment horizontal="center" vertical="center"/>
      <protection/>
    </xf>
    <xf numFmtId="0" fontId="40" fillId="20" borderId="22" xfId="54" applyFont="1" applyFill="1" applyBorder="1" applyAlignment="1">
      <alignment horizontal="center" vertical="center"/>
      <protection/>
    </xf>
    <xf numFmtId="0" fontId="40" fillId="20" borderId="0" xfId="54" applyFont="1" applyFill="1" applyBorder="1" applyAlignment="1">
      <alignment horizontal="center" vertical="center"/>
      <protection/>
    </xf>
    <xf numFmtId="0" fontId="40" fillId="20" borderId="17" xfId="54" applyFont="1" applyFill="1" applyBorder="1" applyAlignment="1">
      <alignment horizontal="center" vertical="center"/>
      <protection/>
    </xf>
    <xf numFmtId="0" fontId="35" fillId="20" borderId="23" xfId="54" applyFont="1" applyFill="1" applyBorder="1" applyAlignment="1">
      <alignment horizontal="center" vertical="center"/>
      <protection/>
    </xf>
    <xf numFmtId="0" fontId="35" fillId="20" borderId="24" xfId="54" applyFont="1" applyFill="1" applyBorder="1" applyAlignment="1">
      <alignment horizontal="center" vertical="center"/>
      <protection/>
    </xf>
    <xf numFmtId="0" fontId="36" fillId="0" borderId="14" xfId="54" applyFont="1" applyFill="1" applyBorder="1" applyAlignment="1">
      <alignment horizontal="center" vertical="center"/>
      <protection/>
    </xf>
    <xf numFmtId="0" fontId="38" fillId="0" borderId="14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wrapText="1"/>
      <protection/>
    </xf>
    <xf numFmtId="16" fontId="23" fillId="0" borderId="0" xfId="54" applyNumberFormat="1" applyFont="1" applyFill="1" applyBorder="1" applyAlignment="1">
      <alignment horizontal="center"/>
      <protection/>
    </xf>
    <xf numFmtId="0" fontId="0" fillId="0" borderId="0" xfId="54" applyFill="1" applyBorder="1" applyAlignment="1">
      <alignment horizontal="center"/>
      <protection/>
    </xf>
    <xf numFmtId="0" fontId="0" fillId="0" borderId="25" xfId="54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horizontal="center"/>
      <protection/>
    </xf>
    <xf numFmtId="0" fontId="43" fillId="0" borderId="23" xfId="54" applyFont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gebnis 1" xfId="46"/>
    <cellStyle name="Erklärender Text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Start- und Ergebnispläne LM 2015" xfId="54"/>
    <cellStyle name="Überschrift" xfId="55"/>
    <cellStyle name="Überschrift 1" xfId="56"/>
    <cellStyle name="Überschrift 2" xfId="57"/>
    <cellStyle name="Überschrift 3" xfId="58"/>
    <cellStyle name="Überschrift 4" xfId="59"/>
    <cellStyle name="Überschrift 5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247650</xdr:rowOff>
    </xdr:from>
    <xdr:to>
      <xdr:col>5</xdr:col>
      <xdr:colOff>466725</xdr:colOff>
      <xdr:row>1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47650"/>
          <a:ext cx="13620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238125</xdr:rowOff>
    </xdr:from>
    <xdr:to>
      <xdr:col>13</xdr:col>
      <xdr:colOff>190500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38125"/>
          <a:ext cx="13620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209550</xdr:rowOff>
    </xdr:from>
    <xdr:to>
      <xdr:col>13</xdr:col>
      <xdr:colOff>257175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209550"/>
          <a:ext cx="13620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0</xdr:row>
      <xdr:rowOff>190500</xdr:rowOff>
    </xdr:from>
    <xdr:to>
      <xdr:col>7</xdr:col>
      <xdr:colOff>9525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90500"/>
          <a:ext cx="13620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209550</xdr:rowOff>
    </xdr:from>
    <xdr:to>
      <xdr:col>8</xdr:col>
      <xdr:colOff>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09550"/>
          <a:ext cx="13620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S45"/>
  <sheetViews>
    <sheetView tabSelected="1" zoomScalePageLayoutView="0" workbookViewId="0" topLeftCell="A2">
      <selection activeCell="D7" sqref="D7"/>
    </sheetView>
  </sheetViews>
  <sheetFormatPr defaultColWidth="11.421875" defaultRowHeight="12.75"/>
  <cols>
    <col min="1" max="1" width="4.00390625" style="13" customWidth="1"/>
    <col min="2" max="2" width="37.140625" style="16" customWidth="1"/>
    <col min="3" max="3" width="21.57421875" style="13" customWidth="1"/>
    <col min="4" max="6" width="10.7109375" style="7" customWidth="1"/>
    <col min="7" max="7" width="9.7109375" style="7" customWidth="1"/>
    <col min="8" max="13" width="6.7109375" style="7" customWidth="1"/>
    <col min="14" max="16384" width="11.421875" style="7" customWidth="1"/>
  </cols>
  <sheetData>
    <row r="1" ht="92.25" customHeight="1" hidden="1"/>
    <row r="2" spans="1:8" ht="73.5" customHeight="1">
      <c r="A2" s="109" t="s">
        <v>60</v>
      </c>
      <c r="B2" s="109"/>
      <c r="C2" s="109"/>
      <c r="D2" s="25"/>
      <c r="E2" s="25"/>
      <c r="F2" s="25"/>
      <c r="G2" s="25"/>
      <c r="H2" s="25"/>
    </row>
    <row r="3" spans="2:8" ht="52.5" customHeight="1">
      <c r="B3" s="25"/>
      <c r="C3" s="25"/>
      <c r="D3" s="25"/>
      <c r="E3" s="25"/>
      <c r="F3" s="25"/>
      <c r="G3" s="25"/>
      <c r="H3" s="25"/>
    </row>
    <row r="4" ht="12.75" hidden="1"/>
    <row r="5" ht="27" customHeight="1" hidden="1"/>
    <row r="6" spans="1:6" ht="25.5" customHeight="1">
      <c r="A6" s="30"/>
      <c r="B6" s="31" t="s">
        <v>17</v>
      </c>
      <c r="C6" s="32" t="s">
        <v>16</v>
      </c>
      <c r="D6" s="53" t="s">
        <v>108</v>
      </c>
      <c r="E6" s="53" t="s">
        <v>109</v>
      </c>
      <c r="F6" s="33" t="s">
        <v>18</v>
      </c>
    </row>
    <row r="7" spans="1:19" ht="25.5">
      <c r="A7" s="27" t="s">
        <v>4</v>
      </c>
      <c r="B7" s="28" t="str">
        <f>EINGABE!B10</f>
        <v>BSG LZO / Stadt Oldenburg</v>
      </c>
      <c r="C7" s="29" t="str">
        <f>EINGABE!C10</f>
        <v>Niedersachsen</v>
      </c>
      <c r="D7" s="54">
        <f>EINGABE!AS10</f>
        <v>2682</v>
      </c>
      <c r="E7" s="54">
        <f>EINGABE!AT10</f>
        <v>2769</v>
      </c>
      <c r="F7" s="55">
        <f>EINGABE!AU10</f>
        <v>5451</v>
      </c>
      <c r="G7" s="14"/>
      <c r="H7" s="2"/>
      <c r="I7" s="2"/>
      <c r="J7" s="4"/>
      <c r="K7" s="2"/>
      <c r="L7" s="3"/>
      <c r="M7" s="2"/>
      <c r="N7" s="2"/>
      <c r="O7" s="2"/>
      <c r="P7" s="17"/>
      <c r="Q7" s="18"/>
      <c r="R7" s="8"/>
      <c r="S7" s="8"/>
    </row>
    <row r="8" spans="1:19" ht="25.5">
      <c r="A8" s="26" t="s">
        <v>5</v>
      </c>
      <c r="B8" s="28" t="str">
        <f>EINGABE!B7</f>
        <v>BSG Telekom / Bahn Oldenburg</v>
      </c>
      <c r="C8" s="29" t="str">
        <f>EINGABE!C7</f>
        <v>Niedersachsen</v>
      </c>
      <c r="D8" s="54">
        <f>EINGABE!AS7</f>
        <v>2688</v>
      </c>
      <c r="E8" s="54">
        <f>EINGABE!AT7</f>
        <v>2733</v>
      </c>
      <c r="F8" s="55">
        <f>EINGABE!AU7</f>
        <v>5421</v>
      </c>
      <c r="G8" s="14"/>
      <c r="H8" s="2"/>
      <c r="I8" s="2"/>
      <c r="J8" s="4"/>
      <c r="K8" s="2"/>
      <c r="L8" s="3"/>
      <c r="M8" s="2"/>
      <c r="N8" s="2"/>
      <c r="O8" s="2"/>
      <c r="P8" s="17"/>
      <c r="Q8" s="18"/>
      <c r="R8" s="8"/>
      <c r="S8" s="8"/>
    </row>
    <row r="9" spans="1:19" ht="25.5">
      <c r="A9" s="26" t="s">
        <v>6</v>
      </c>
      <c r="B9" s="28" t="str">
        <f>EINGABE!B6</f>
        <v>Hotel Goldenstedt Delmenhorst</v>
      </c>
      <c r="C9" s="29" t="str">
        <f>EINGABE!C6</f>
        <v>Niedersachsen</v>
      </c>
      <c r="D9" s="54">
        <f>EINGABE!AS6</f>
        <v>2670</v>
      </c>
      <c r="E9" s="54">
        <f>EINGABE!AT6</f>
        <v>2699</v>
      </c>
      <c r="F9" s="55">
        <f>EINGABE!AU6</f>
        <v>5369</v>
      </c>
      <c r="H9" s="2"/>
      <c r="I9" s="2"/>
      <c r="J9"/>
      <c r="K9" s="2"/>
      <c r="L9" s="3"/>
      <c r="M9" s="2"/>
      <c r="N9" s="2"/>
      <c r="O9" s="19"/>
      <c r="P9" s="17"/>
      <c r="Q9" s="8"/>
      <c r="R9" s="8"/>
      <c r="S9" s="8"/>
    </row>
    <row r="10" spans="1:19" ht="25.5">
      <c r="A10" s="26" t="s">
        <v>7</v>
      </c>
      <c r="B10" s="28" t="str">
        <f>EINGABE!B5</f>
        <v>Stadtwerke Kiel 1</v>
      </c>
      <c r="C10" s="29" t="str">
        <f>EINGABE!C5</f>
        <v>S-H</v>
      </c>
      <c r="D10" s="54">
        <f>EINGABE!AS5</f>
        <v>2646</v>
      </c>
      <c r="E10" s="54">
        <f>EINGABE!AT5</f>
        <v>2715</v>
      </c>
      <c r="F10" s="55">
        <f>EINGABE!AU5</f>
        <v>5361</v>
      </c>
      <c r="H10" s="2"/>
      <c r="I10" s="2"/>
      <c r="J10" s="4"/>
      <c r="K10" s="2"/>
      <c r="L10" s="3"/>
      <c r="M10" s="2"/>
      <c r="N10" s="2"/>
      <c r="O10" s="19"/>
      <c r="P10" s="17"/>
      <c r="Q10" s="8"/>
      <c r="R10" s="8"/>
      <c r="S10" s="8"/>
    </row>
    <row r="11" spans="1:19" ht="25.5" customHeight="1">
      <c r="A11" s="26" t="s">
        <v>8</v>
      </c>
      <c r="B11" s="28" t="str">
        <f>EINGABE!B13</f>
        <v>Team LBSV Bremen</v>
      </c>
      <c r="C11" s="29" t="str">
        <f>EINGABE!C13</f>
        <v>Bremen</v>
      </c>
      <c r="D11" s="54">
        <f>EINGABE!AS13</f>
        <v>2678</v>
      </c>
      <c r="E11" s="54">
        <f>EINGABE!AT13</f>
        <v>2673</v>
      </c>
      <c r="F11" s="55">
        <f>EINGABE!AU13</f>
        <v>5351</v>
      </c>
      <c r="H11" s="2"/>
      <c r="I11" s="2"/>
      <c r="J11" s="4"/>
      <c r="K11" s="2"/>
      <c r="L11" s="3"/>
      <c r="M11" s="2"/>
      <c r="N11" s="2"/>
      <c r="O11" s="2"/>
      <c r="P11" s="2"/>
      <c r="Q11" s="8"/>
      <c r="R11" s="8"/>
      <c r="S11" s="8"/>
    </row>
    <row r="12" spans="1:19" ht="25.5">
      <c r="A12" s="26" t="s">
        <v>9</v>
      </c>
      <c r="B12" s="28" t="str">
        <f>EINGABE!B12</f>
        <v>Marinearsenal Wilhelmshaven</v>
      </c>
      <c r="C12" s="29" t="str">
        <f>EINGABE!C12</f>
        <v>Niedersachsen</v>
      </c>
      <c r="D12" s="54">
        <f>EINGABE!AS12</f>
        <v>2625</v>
      </c>
      <c r="E12" s="54">
        <f>EINGABE!AT12</f>
        <v>2718</v>
      </c>
      <c r="F12" s="55">
        <f>EINGABE!AU12</f>
        <v>5343</v>
      </c>
      <c r="H12" s="2"/>
      <c r="I12" s="2"/>
      <c r="J12" s="4"/>
      <c r="K12" s="2"/>
      <c r="L12" s="3"/>
      <c r="M12" s="2"/>
      <c r="N12" s="2"/>
      <c r="O12" s="2"/>
      <c r="P12" s="17"/>
      <c r="Q12" s="8"/>
      <c r="R12" s="8"/>
      <c r="S12" s="8"/>
    </row>
    <row r="13" spans="1:19" ht="25.5">
      <c r="A13" s="26" t="s">
        <v>10</v>
      </c>
      <c r="B13" s="28" t="str">
        <f>EINGABE!B9</f>
        <v>Sparkasse Hannover</v>
      </c>
      <c r="C13" s="29" t="str">
        <f>EINGABE!C9</f>
        <v>Niedersachsen</v>
      </c>
      <c r="D13" s="54">
        <f>EINGABE!AS9</f>
        <v>2641</v>
      </c>
      <c r="E13" s="54">
        <f>EINGABE!AT9</f>
        <v>2693</v>
      </c>
      <c r="F13" s="55">
        <f>EINGABE!AU9</f>
        <v>5334</v>
      </c>
      <c r="H13" s="2"/>
      <c r="I13" s="2"/>
      <c r="J13" s="4"/>
      <c r="K13" s="2"/>
      <c r="L13" s="3"/>
      <c r="M13" s="2"/>
      <c r="N13" s="2"/>
      <c r="O13" s="19"/>
      <c r="P13" s="17"/>
      <c r="Q13" s="8"/>
      <c r="R13" s="8"/>
      <c r="S13" s="8"/>
    </row>
    <row r="14" spans="1:19" ht="25.5" customHeight="1">
      <c r="A14" s="26" t="s">
        <v>11</v>
      </c>
      <c r="B14" s="28" t="str">
        <f>EINGABE!B4</f>
        <v>BSG Premium Aerotec Nordenham</v>
      </c>
      <c r="C14" s="29" t="str">
        <f>EINGABE!C4</f>
        <v>Niedersachsen</v>
      </c>
      <c r="D14" s="54">
        <f>EINGABE!AS4</f>
        <v>2634</v>
      </c>
      <c r="E14" s="54">
        <f>EINGABE!AT4</f>
        <v>2699</v>
      </c>
      <c r="F14" s="55">
        <f>EINGABE!AU4</f>
        <v>5333</v>
      </c>
      <c r="H14" s="2"/>
      <c r="I14" s="2"/>
      <c r="J14" s="4"/>
      <c r="K14" s="2"/>
      <c r="L14" s="3"/>
      <c r="M14" s="2"/>
      <c r="N14" s="2"/>
      <c r="O14" s="19"/>
      <c r="P14" s="3"/>
      <c r="Q14" s="8"/>
      <c r="R14" s="8"/>
      <c r="S14" s="8"/>
    </row>
    <row r="15" spans="1:19" ht="25.5" customHeight="1">
      <c r="A15" s="26" t="s">
        <v>12</v>
      </c>
      <c r="B15" s="28" t="str">
        <f>EINGABE!B14</f>
        <v>Elektro Hoffmann Delmenhorst</v>
      </c>
      <c r="C15" s="29" t="str">
        <f>EINGABE!C14</f>
        <v>Niedersachsen</v>
      </c>
      <c r="D15" s="54">
        <f>EINGABE!AS14</f>
        <v>2638</v>
      </c>
      <c r="E15" s="54">
        <f>EINGABE!AT14</f>
        <v>2690</v>
      </c>
      <c r="F15" s="55">
        <f>EINGABE!AU14</f>
        <v>5328</v>
      </c>
      <c r="H15" s="2"/>
      <c r="I15" s="2"/>
      <c r="J15" s="4"/>
      <c r="K15" s="2"/>
      <c r="L15" s="3"/>
      <c r="M15" s="2"/>
      <c r="N15" s="2"/>
      <c r="O15" s="19"/>
      <c r="P15" s="2"/>
      <c r="Q15" s="8"/>
      <c r="R15" s="8"/>
      <c r="S15" s="8"/>
    </row>
    <row r="16" spans="1:19" ht="25.5" customHeight="1">
      <c r="A16" s="26" t="s">
        <v>13</v>
      </c>
      <c r="B16" s="28" t="str">
        <f>EINGABE!B8</f>
        <v>ERGO sports Hamburg</v>
      </c>
      <c r="C16" s="29" t="str">
        <f>EINGABE!C8</f>
        <v>Hamburg</v>
      </c>
      <c r="D16" s="54">
        <f>EINGABE!AS8</f>
        <v>2618</v>
      </c>
      <c r="E16" s="54">
        <f>EINGABE!AT8</f>
        <v>2703</v>
      </c>
      <c r="F16" s="55">
        <f>EINGABE!AU8</f>
        <v>5321</v>
      </c>
      <c r="H16" s="2"/>
      <c r="I16" s="2"/>
      <c r="J16" s="4"/>
      <c r="K16" s="2"/>
      <c r="L16" s="3"/>
      <c r="M16" s="2"/>
      <c r="N16" s="2"/>
      <c r="O16" s="19"/>
      <c r="P16" s="17"/>
      <c r="Q16" s="8"/>
      <c r="R16" s="8"/>
      <c r="S16" s="8"/>
    </row>
    <row r="17" spans="1:19" ht="25.5" customHeight="1">
      <c r="A17" s="26" t="s">
        <v>14</v>
      </c>
      <c r="B17" s="28" t="str">
        <f>EINGABE!B11</f>
        <v>Stadtwerke Kiel 2</v>
      </c>
      <c r="C17" s="29" t="str">
        <f>EINGABE!C11</f>
        <v>S-H</v>
      </c>
      <c r="D17" s="54">
        <f>EINGABE!AS11</f>
        <v>2615</v>
      </c>
      <c r="E17" s="54">
        <f>EINGABE!AT11</f>
        <v>2645</v>
      </c>
      <c r="F17" s="55">
        <f>EINGABE!AU11</f>
        <v>5260</v>
      </c>
      <c r="H17" s="2"/>
      <c r="I17" s="2"/>
      <c r="J17" s="2"/>
      <c r="K17" s="2"/>
      <c r="L17" s="3"/>
      <c r="M17" s="2"/>
      <c r="N17" s="2"/>
      <c r="O17" s="19"/>
      <c r="P17" s="2"/>
      <c r="Q17" s="8"/>
      <c r="R17" s="8"/>
      <c r="S17" s="8"/>
    </row>
    <row r="18" spans="1:19" ht="25.5" customHeight="1">
      <c r="A18" s="26" t="s">
        <v>15</v>
      </c>
      <c r="B18" s="80">
        <f>EINGABE!B15</f>
        <v>0</v>
      </c>
      <c r="C18" s="81">
        <f>EINGABE!C15</f>
        <v>0</v>
      </c>
      <c r="D18" s="82">
        <f>EINGABE!AN15</f>
        <v>0</v>
      </c>
      <c r="E18" s="82">
        <f>EINGABE!AO15</f>
        <v>0</v>
      </c>
      <c r="F18" s="83">
        <f>EINGABE!AP15</f>
        <v>0</v>
      </c>
      <c r="H18" s="2"/>
      <c r="I18" s="2"/>
      <c r="J18" s="4"/>
      <c r="K18" s="2"/>
      <c r="L18" s="3"/>
      <c r="M18" s="2"/>
      <c r="N18" s="2"/>
      <c r="O18" s="2"/>
      <c r="P18" s="17"/>
      <c r="Q18" s="8"/>
      <c r="R18" s="8"/>
      <c r="S18" s="8"/>
    </row>
    <row r="19" spans="8:19" ht="26.25" customHeight="1">
      <c r="H19" s="2"/>
      <c r="I19" s="2"/>
      <c r="J19" s="4"/>
      <c r="K19" s="2"/>
      <c r="L19" s="3"/>
      <c r="M19" s="2"/>
      <c r="N19" s="2"/>
      <c r="O19" s="19"/>
      <c r="P19" s="2"/>
      <c r="Q19" s="20"/>
      <c r="R19" s="8"/>
      <c r="S19" s="8"/>
    </row>
    <row r="20" spans="8:19" ht="26.25" customHeight="1">
      <c r="H20" s="2"/>
      <c r="I20" s="2"/>
      <c r="J20" s="4"/>
      <c r="K20" s="2"/>
      <c r="L20" s="3"/>
      <c r="M20" s="2"/>
      <c r="N20" s="2"/>
      <c r="O20" s="2"/>
      <c r="P20" s="2"/>
      <c r="Q20" s="20"/>
      <c r="R20" s="8"/>
      <c r="S20" s="8"/>
    </row>
    <row r="21" spans="2:19" ht="26.25" customHeight="1">
      <c r="B21" s="21"/>
      <c r="H21" s="2"/>
      <c r="I21" s="2"/>
      <c r="J21" s="4"/>
      <c r="K21" s="2"/>
      <c r="L21" s="3"/>
      <c r="M21" s="2"/>
      <c r="N21" s="2"/>
      <c r="O21" s="2"/>
      <c r="P21" s="2"/>
      <c r="Q21" s="20"/>
      <c r="R21" s="8"/>
      <c r="S21" s="8"/>
    </row>
    <row r="22" spans="8:19" ht="26.25" customHeight="1"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ht="26.25" customHeight="1"/>
    <row r="24" ht="26.25" customHeight="1"/>
    <row r="25" ht="26.25" customHeight="1"/>
    <row r="26" ht="26.25" customHeight="1"/>
    <row r="27" ht="26.25" customHeight="1"/>
    <row r="40" spans="8:16" ht="12.75">
      <c r="H40" s="13"/>
      <c r="I40" s="13"/>
      <c r="J40" s="4"/>
      <c r="K40" s="13"/>
      <c r="L40" s="22"/>
      <c r="M40" s="13"/>
      <c r="N40" s="1"/>
      <c r="O40" s="23"/>
      <c r="P40" s="13"/>
    </row>
    <row r="41" spans="8:16" ht="12.75">
      <c r="H41" s="13"/>
      <c r="I41" s="13"/>
      <c r="J41" s="4"/>
      <c r="K41" s="13"/>
      <c r="L41" s="22"/>
      <c r="M41" s="13"/>
      <c r="N41" s="1"/>
      <c r="O41" s="13"/>
      <c r="P41" s="13"/>
    </row>
    <row r="42" spans="8:16" ht="12.75">
      <c r="H42" s="13"/>
      <c r="I42" s="13"/>
      <c r="J42" s="4"/>
      <c r="K42" s="13"/>
      <c r="L42" s="22"/>
      <c r="M42" s="13"/>
      <c r="N42" s="1"/>
      <c r="O42" s="23"/>
      <c r="P42" s="13"/>
    </row>
    <row r="43" spans="8:16" ht="12.75">
      <c r="H43" s="13"/>
      <c r="I43" s="13"/>
      <c r="J43" s="4"/>
      <c r="K43" s="13"/>
      <c r="L43" s="22"/>
      <c r="M43" s="13"/>
      <c r="N43" s="1"/>
      <c r="O43" s="13"/>
      <c r="P43" s="13"/>
    </row>
    <row r="44" spans="8:16" ht="12.75">
      <c r="H44" s="13"/>
      <c r="I44" s="13"/>
      <c r="J44" s="4"/>
      <c r="K44" s="13"/>
      <c r="L44" s="22"/>
      <c r="M44" s="13"/>
      <c r="N44" s="1"/>
      <c r="O44" s="13"/>
      <c r="P44" s="13"/>
    </row>
    <row r="45" spans="8:16" ht="12.75">
      <c r="H45" s="13"/>
      <c r="I45" s="13"/>
      <c r="J45" s="13"/>
      <c r="K45" s="13"/>
      <c r="L45" s="22"/>
      <c r="M45" s="13"/>
      <c r="N45" s="1"/>
      <c r="O45" s="23"/>
      <c r="P45" s="13"/>
    </row>
  </sheetData>
  <sheetProtection password="E3A1" sheet="1"/>
  <mergeCells count="1">
    <mergeCell ref="A2:C2"/>
  </mergeCells>
  <printOptions/>
  <pageMargins left="0.5905511811023623" right="0.31496062992125984" top="0.61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40"/>
  <sheetViews>
    <sheetView zoomScale="85" zoomScaleNormal="85" zoomScalePageLayoutView="0" workbookViewId="0" topLeftCell="A1">
      <selection activeCell="S26" sqref="S26"/>
    </sheetView>
  </sheetViews>
  <sheetFormatPr defaultColWidth="11.421875" defaultRowHeight="12.75"/>
  <cols>
    <col min="1" max="1" width="0.71875" style="7" customWidth="1"/>
    <col min="2" max="2" width="7.140625" style="7" customWidth="1"/>
    <col min="3" max="3" width="14.57421875" style="7" customWidth="1"/>
    <col min="4" max="7" width="7.00390625" style="7" customWidth="1"/>
    <col min="8" max="8" width="1.421875" style="7" customWidth="1"/>
    <col min="9" max="9" width="7.140625" style="7" customWidth="1"/>
    <col min="10" max="10" width="14.28125" style="7" customWidth="1"/>
    <col min="11" max="14" width="7.00390625" style="7" customWidth="1"/>
    <col min="15" max="16" width="7.7109375" style="7" customWidth="1"/>
    <col min="17" max="17" width="9.7109375" style="7" customWidth="1"/>
    <col min="18" max="16384" width="11.421875" style="7" customWidth="1"/>
  </cols>
  <sheetData>
    <row r="1" spans="2:17" s="9" customFormat="1" ht="73.5" customHeight="1">
      <c r="B1" s="109" t="s">
        <v>61</v>
      </c>
      <c r="C1" s="109"/>
      <c r="D1" s="109"/>
      <c r="E1" s="109"/>
      <c r="F1" s="109"/>
      <c r="G1" s="109"/>
      <c r="H1" s="109"/>
      <c r="I1" s="109"/>
      <c r="J1" s="109"/>
      <c r="K1" s="134"/>
      <c r="L1" s="134"/>
      <c r="M1" s="134"/>
      <c r="N1" s="134"/>
      <c r="O1" s="12"/>
      <c r="P1" s="5"/>
      <c r="Q1" s="10"/>
    </row>
    <row r="2" spans="2:16" ht="13.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8"/>
      <c r="P2" s="8"/>
    </row>
    <row r="3" spans="1:16" ht="13.5" customHeight="1">
      <c r="A3" s="11"/>
      <c r="B3" s="122" t="s">
        <v>4</v>
      </c>
      <c r="C3" s="125" t="str">
        <f>EINGABE!B10</f>
        <v>BSG LZO / Stadt Oldenburg</v>
      </c>
      <c r="D3" s="125"/>
      <c r="E3" s="125"/>
      <c r="F3" s="125"/>
      <c r="G3" s="126"/>
      <c r="H3" s="8"/>
      <c r="I3" s="122" t="s">
        <v>5</v>
      </c>
      <c r="J3" s="125" t="str">
        <f>EINGABE!B7</f>
        <v>BSG Telekom / Bahn Oldenburg</v>
      </c>
      <c r="K3" s="125"/>
      <c r="L3" s="125"/>
      <c r="M3" s="125"/>
      <c r="N3" s="126"/>
      <c r="O3" s="8"/>
      <c r="P3" s="8"/>
    </row>
    <row r="4" spans="1:16" ht="13.5" customHeight="1">
      <c r="A4" s="11"/>
      <c r="B4" s="123"/>
      <c r="C4" s="127"/>
      <c r="D4" s="127"/>
      <c r="E4" s="127"/>
      <c r="F4" s="127"/>
      <c r="G4" s="128"/>
      <c r="H4" s="8"/>
      <c r="I4" s="123"/>
      <c r="J4" s="127"/>
      <c r="K4" s="127"/>
      <c r="L4" s="127"/>
      <c r="M4" s="127"/>
      <c r="N4" s="128"/>
      <c r="O4" s="8"/>
      <c r="P4" s="8"/>
    </row>
    <row r="5" spans="1:16" ht="12.75" customHeight="1">
      <c r="A5" s="11"/>
      <c r="B5" s="124"/>
      <c r="C5" s="129" t="str">
        <f>EINGABE!C10</f>
        <v>Niedersachsen</v>
      </c>
      <c r="D5" s="129"/>
      <c r="E5" s="129"/>
      <c r="F5" s="129"/>
      <c r="G5" s="130"/>
      <c r="H5" s="8"/>
      <c r="I5" s="124"/>
      <c r="J5" s="129" t="str">
        <f>EINGABE!C7</f>
        <v>Niedersachsen</v>
      </c>
      <c r="K5" s="129"/>
      <c r="L5" s="129"/>
      <c r="M5" s="129"/>
      <c r="N5" s="130"/>
      <c r="O5" s="8"/>
      <c r="P5" s="8"/>
    </row>
    <row r="6" spans="1:16" ht="18.75" customHeight="1">
      <c r="A6" s="11"/>
      <c r="B6" s="112" t="s">
        <v>0</v>
      </c>
      <c r="C6" s="113"/>
      <c r="D6" s="87" t="s">
        <v>77</v>
      </c>
      <c r="E6" s="36" t="s">
        <v>1</v>
      </c>
      <c r="F6" s="87" t="s">
        <v>78</v>
      </c>
      <c r="G6" s="36" t="s">
        <v>1</v>
      </c>
      <c r="H6" s="8"/>
      <c r="I6" s="112" t="s">
        <v>0</v>
      </c>
      <c r="J6" s="113"/>
      <c r="K6" s="87" t="s">
        <v>77</v>
      </c>
      <c r="L6" s="36" t="s">
        <v>1</v>
      </c>
      <c r="M6" s="87" t="s">
        <v>78</v>
      </c>
      <c r="N6" s="36" t="s">
        <v>1</v>
      </c>
      <c r="O6" s="8"/>
      <c r="P6" s="8"/>
    </row>
    <row r="7" spans="1:16" ht="18.75" customHeight="1">
      <c r="A7" s="11"/>
      <c r="B7" s="118" t="str">
        <f>EINGABE!D10</f>
        <v>Urte Schütte</v>
      </c>
      <c r="C7" s="119"/>
      <c r="D7" s="38">
        <f>EINGABE!E10</f>
        <v>667</v>
      </c>
      <c r="E7" s="56">
        <f>EINGABE!F10</f>
        <v>37</v>
      </c>
      <c r="F7" s="38">
        <f>EINGABE!G10</f>
        <v>688</v>
      </c>
      <c r="G7" s="56">
        <f>EINGABE!H10</f>
        <v>58</v>
      </c>
      <c r="H7" s="8"/>
      <c r="I7" s="118" t="str">
        <f>EINGABE!D7</f>
        <v>Hans-Joachim Schneider</v>
      </c>
      <c r="J7" s="119"/>
      <c r="K7" s="38">
        <f>EINGABE!E7</f>
        <v>662</v>
      </c>
      <c r="L7" s="56">
        <f>EINGABE!F7</f>
        <v>32</v>
      </c>
      <c r="M7" s="38">
        <f>EINGABE!G7</f>
        <v>684</v>
      </c>
      <c r="N7" s="56">
        <f>EINGABE!H7</f>
        <v>54</v>
      </c>
      <c r="O7" s="8"/>
      <c r="P7" s="8"/>
    </row>
    <row r="8" spans="1:16" ht="18.75" customHeight="1">
      <c r="A8" s="11"/>
      <c r="B8" s="118" t="str">
        <f>EINGABE!J10</f>
        <v>Nils Spatz</v>
      </c>
      <c r="C8" s="119"/>
      <c r="D8" s="38">
        <f>EINGABE!K10</f>
        <v>669</v>
      </c>
      <c r="E8" s="56">
        <f>EINGABE!L10</f>
        <v>39</v>
      </c>
      <c r="F8" s="38">
        <f>EINGABE!M10</f>
        <v>688</v>
      </c>
      <c r="G8" s="56">
        <f>EINGABE!N10</f>
        <v>58</v>
      </c>
      <c r="H8" s="8"/>
      <c r="I8" s="118" t="str">
        <f>EINGABE!J7</f>
        <v>Jürgen Döpke</v>
      </c>
      <c r="J8" s="119"/>
      <c r="K8" s="38">
        <f>EINGABE!K7</f>
        <v>663</v>
      </c>
      <c r="L8" s="56">
        <f>EINGABE!L7</f>
        <v>33</v>
      </c>
      <c r="M8" s="38">
        <f>EINGABE!M7</f>
        <v>679</v>
      </c>
      <c r="N8" s="56">
        <f>EINGABE!N7</f>
        <v>49</v>
      </c>
      <c r="O8" s="8"/>
      <c r="P8" s="8"/>
    </row>
    <row r="9" spans="2:16" ht="18.75" customHeight="1">
      <c r="B9" s="118" t="str">
        <f>EINGABE!P10</f>
        <v>Axel Villbrandt</v>
      </c>
      <c r="C9" s="119"/>
      <c r="D9" s="38">
        <f>EINGABE!Q10</f>
        <v>664</v>
      </c>
      <c r="E9" s="56">
        <f>EINGABE!R10</f>
        <v>34</v>
      </c>
      <c r="F9" s="105">
        <f>EINGABE!S10</f>
        <v>651</v>
      </c>
      <c r="G9" s="106">
        <f>EINGABE!T10</f>
        <v>21</v>
      </c>
      <c r="H9" s="8"/>
      <c r="I9" s="118" t="str">
        <f>EINGABE!P7</f>
        <v>Hartmut Kasimir</v>
      </c>
      <c r="J9" s="119"/>
      <c r="K9" s="38">
        <f>EINGABE!Q7</f>
        <v>675</v>
      </c>
      <c r="L9" s="56">
        <f>EINGABE!R7</f>
        <v>45</v>
      </c>
      <c r="M9" s="38">
        <f>EINGABE!S7</f>
        <v>692</v>
      </c>
      <c r="N9" s="56">
        <f>EINGABE!T7</f>
        <v>62</v>
      </c>
      <c r="O9" s="8"/>
      <c r="P9" s="8"/>
    </row>
    <row r="10" spans="2:16" ht="18.75" customHeight="1">
      <c r="B10" s="118" t="str">
        <f>EINGABE!V10</f>
        <v>Anke Koopmann</v>
      </c>
      <c r="C10" s="119"/>
      <c r="D10" s="38">
        <f>EINGABE!W10</f>
        <v>0</v>
      </c>
      <c r="E10" s="56">
        <f>EINGABE!X10</f>
        <v>-630</v>
      </c>
      <c r="F10" s="38">
        <f>EINGABE!Y10</f>
        <v>691</v>
      </c>
      <c r="G10" s="56">
        <f>EINGABE!Z10</f>
        <v>61</v>
      </c>
      <c r="H10" s="8"/>
      <c r="I10" s="118" t="str">
        <f>EINGABE!V7</f>
        <v>Peter Schwettmann</v>
      </c>
      <c r="J10" s="119"/>
      <c r="K10" s="38">
        <f>EINGABE!W7</f>
        <v>688</v>
      </c>
      <c r="L10" s="56">
        <f>EINGABE!X7</f>
        <v>58</v>
      </c>
      <c r="M10" s="105">
        <f>EINGABE!Y7</f>
        <v>673</v>
      </c>
      <c r="N10" s="106">
        <f>EINGABE!Z7</f>
        <v>43</v>
      </c>
      <c r="O10" s="8"/>
      <c r="P10" s="8"/>
    </row>
    <row r="11" spans="2:16" ht="18.75" customHeight="1">
      <c r="B11" s="118" t="str">
        <f>EINGABE!AB10</f>
        <v>Tobias Rohde</v>
      </c>
      <c r="C11" s="119"/>
      <c r="D11" s="38">
        <f>EINGABE!AC10</f>
        <v>682</v>
      </c>
      <c r="E11" s="56">
        <f>EINGABE!AD10</f>
        <v>52</v>
      </c>
      <c r="F11" s="38">
        <f>EINGABE!AE10</f>
        <v>702</v>
      </c>
      <c r="G11" s="56">
        <f>EINGABE!AF10</f>
        <v>72</v>
      </c>
      <c r="H11" s="8"/>
      <c r="I11" s="118" t="str">
        <f>EINGABE!AB7</f>
        <v>Andrea Spiekermann</v>
      </c>
      <c r="J11" s="119"/>
      <c r="K11" s="105">
        <f>EINGABE!AC7</f>
        <v>652</v>
      </c>
      <c r="L11" s="106">
        <f>EINGABE!AD7</f>
        <v>22</v>
      </c>
      <c r="M11" s="38">
        <f>EINGABE!AE7</f>
        <v>678</v>
      </c>
      <c r="N11" s="56">
        <f>EINGABE!AF7</f>
        <v>48</v>
      </c>
      <c r="O11" s="8"/>
      <c r="P11" s="8"/>
    </row>
    <row r="12" spans="2:16" ht="18.75" customHeight="1">
      <c r="B12" s="120" t="str">
        <f>EINGABE!AH10</f>
        <v>Tanja Hoffmann</v>
      </c>
      <c r="C12" s="119"/>
      <c r="D12" s="104">
        <f>EINGABE!AI10</f>
        <v>647</v>
      </c>
      <c r="E12" s="104">
        <f>EINGABE!AJ10</f>
        <v>17</v>
      </c>
      <c r="F12" s="64">
        <f>EINGABE!AK10</f>
        <v>0</v>
      </c>
      <c r="G12" s="64">
        <f>EINGABE!AL10</f>
        <v>-630</v>
      </c>
      <c r="H12" s="8"/>
      <c r="I12" s="120">
        <f>EINGABE!AH7</f>
        <v>0</v>
      </c>
      <c r="J12" s="119"/>
      <c r="K12" s="64">
        <f>EINGABE!AI7</f>
        <v>0</v>
      </c>
      <c r="L12" s="64">
        <f>EINGABE!AJ7</f>
        <v>-630</v>
      </c>
      <c r="M12" s="64">
        <f>EINGABE!AK7</f>
        <v>0</v>
      </c>
      <c r="N12" s="64">
        <f>EINGABE!AL7</f>
        <v>-630</v>
      </c>
      <c r="O12" s="8"/>
      <c r="P12" s="8"/>
    </row>
    <row r="13" spans="2:16" ht="18.75" customHeight="1">
      <c r="B13" s="112"/>
      <c r="C13" s="113"/>
      <c r="D13" s="110">
        <f>EINGABE!AS10</f>
        <v>2682</v>
      </c>
      <c r="E13" s="131"/>
      <c r="F13" s="110">
        <f>EINGABE!AT10</f>
        <v>2769</v>
      </c>
      <c r="G13" s="131"/>
      <c r="H13" s="8"/>
      <c r="I13" s="112"/>
      <c r="J13" s="113"/>
      <c r="K13" s="110">
        <f>EINGABE!AS7</f>
        <v>2688</v>
      </c>
      <c r="L13" s="111"/>
      <c r="M13" s="110">
        <f>EINGABE!AT7</f>
        <v>2733</v>
      </c>
      <c r="N13" s="111"/>
      <c r="O13" s="8"/>
      <c r="P13" s="8"/>
    </row>
    <row r="14" spans="2:16" ht="18.75" customHeight="1">
      <c r="B14" s="112"/>
      <c r="C14" s="113"/>
      <c r="D14" s="114" t="s">
        <v>3</v>
      </c>
      <c r="E14" s="115"/>
      <c r="F14" s="116">
        <f>EINGABE!AU10</f>
        <v>5451</v>
      </c>
      <c r="G14" s="132"/>
      <c r="H14" s="8"/>
      <c r="I14" s="112"/>
      <c r="J14" s="113"/>
      <c r="K14" s="114" t="s">
        <v>3</v>
      </c>
      <c r="L14" s="115"/>
      <c r="M14" s="116">
        <f>EINGABE!AU7</f>
        <v>5421</v>
      </c>
      <c r="N14" s="117"/>
      <c r="O14" s="8"/>
      <c r="P14" s="8"/>
    </row>
    <row r="15" spans="2:16" ht="3.75" customHeight="1">
      <c r="B15" s="34"/>
      <c r="C15" s="34"/>
      <c r="D15" s="133"/>
      <c r="E15" s="133"/>
      <c r="F15" s="133"/>
      <c r="G15" s="133"/>
      <c r="H15" s="8"/>
      <c r="I15" s="34"/>
      <c r="J15" s="34"/>
      <c r="K15" s="133"/>
      <c r="L15" s="133"/>
      <c r="M15" s="133"/>
      <c r="N15" s="133"/>
      <c r="O15" s="8"/>
      <c r="P15" s="8"/>
    </row>
    <row r="16" spans="1:16" ht="12.75" customHeight="1">
      <c r="A16" s="11"/>
      <c r="B16" s="122" t="s">
        <v>6</v>
      </c>
      <c r="C16" s="125" t="str">
        <f>EINGABE!B6</f>
        <v>Hotel Goldenstedt Delmenhorst</v>
      </c>
      <c r="D16" s="125"/>
      <c r="E16" s="125"/>
      <c r="F16" s="125"/>
      <c r="G16" s="126"/>
      <c r="H16" s="8"/>
      <c r="I16" s="122" t="s">
        <v>7</v>
      </c>
      <c r="J16" s="125" t="str">
        <f>EINGABE!B5</f>
        <v>Stadtwerke Kiel 1</v>
      </c>
      <c r="K16" s="125"/>
      <c r="L16" s="125"/>
      <c r="M16" s="125"/>
      <c r="N16" s="126"/>
      <c r="O16" s="8"/>
      <c r="P16" s="8"/>
    </row>
    <row r="17" spans="1:16" ht="12.75" customHeight="1">
      <c r="A17" s="11"/>
      <c r="B17" s="123"/>
      <c r="C17" s="127"/>
      <c r="D17" s="127"/>
      <c r="E17" s="127"/>
      <c r="F17" s="127"/>
      <c r="G17" s="128"/>
      <c r="H17" s="8"/>
      <c r="I17" s="123"/>
      <c r="J17" s="127"/>
      <c r="K17" s="127"/>
      <c r="L17" s="127"/>
      <c r="M17" s="127"/>
      <c r="N17" s="128"/>
      <c r="O17" s="8"/>
      <c r="P17" s="8"/>
    </row>
    <row r="18" spans="1:16" ht="12.75" customHeight="1">
      <c r="A18" s="11"/>
      <c r="B18" s="124"/>
      <c r="C18" s="129" t="str">
        <f>EINGABE!C6</f>
        <v>Niedersachsen</v>
      </c>
      <c r="D18" s="129"/>
      <c r="E18" s="129"/>
      <c r="F18" s="129"/>
      <c r="G18" s="130"/>
      <c r="H18" s="8"/>
      <c r="I18" s="124"/>
      <c r="J18" s="129" t="str">
        <f>EINGABE!C5</f>
        <v>S-H</v>
      </c>
      <c r="K18" s="129"/>
      <c r="L18" s="129"/>
      <c r="M18" s="129"/>
      <c r="N18" s="130"/>
      <c r="O18" s="8"/>
      <c r="P18" s="8"/>
    </row>
    <row r="19" spans="1:16" ht="18.75" customHeight="1">
      <c r="A19" s="11"/>
      <c r="B19" s="112" t="s">
        <v>0</v>
      </c>
      <c r="C19" s="113"/>
      <c r="D19" s="87" t="s">
        <v>77</v>
      </c>
      <c r="E19" s="36" t="s">
        <v>1</v>
      </c>
      <c r="F19" s="87" t="s">
        <v>78</v>
      </c>
      <c r="G19" s="36" t="s">
        <v>1</v>
      </c>
      <c r="H19" s="8"/>
      <c r="I19" s="112" t="s">
        <v>0</v>
      </c>
      <c r="J19" s="113"/>
      <c r="K19" s="87" t="s">
        <v>77</v>
      </c>
      <c r="L19" s="36" t="s">
        <v>1</v>
      </c>
      <c r="M19" s="87" t="s">
        <v>78</v>
      </c>
      <c r="N19" s="36" t="s">
        <v>1</v>
      </c>
      <c r="O19" s="8"/>
      <c r="P19" s="8"/>
    </row>
    <row r="20" spans="1:16" ht="18.75" customHeight="1">
      <c r="A20" s="11"/>
      <c r="B20" s="118" t="str">
        <f>EINGABE!D6</f>
        <v>Peter Sietas</v>
      </c>
      <c r="C20" s="119"/>
      <c r="D20" s="105">
        <f>EINGABE!E6</f>
        <v>623</v>
      </c>
      <c r="E20" s="106">
        <f>EINGABE!F6</f>
        <v>-7</v>
      </c>
      <c r="F20" s="105">
        <f>EINGABE!G6</f>
        <v>646</v>
      </c>
      <c r="G20" s="106">
        <f>EINGABE!H6</f>
        <v>16</v>
      </c>
      <c r="H20" s="8"/>
      <c r="I20" s="118" t="str">
        <f>EINGABE!D5</f>
        <v>Jochen Steffen</v>
      </c>
      <c r="J20" s="119"/>
      <c r="K20" s="38">
        <f>EINGABE!E5</f>
        <v>652</v>
      </c>
      <c r="L20" s="38">
        <f>EINGABE!F5</f>
        <v>22</v>
      </c>
      <c r="M20" s="105">
        <f>EINGABE!G5</f>
        <v>662</v>
      </c>
      <c r="N20" s="105">
        <f>EINGABE!H5</f>
        <v>32</v>
      </c>
      <c r="O20" s="8"/>
      <c r="P20" s="8"/>
    </row>
    <row r="21" spans="1:16" ht="18.75" customHeight="1">
      <c r="A21" s="11"/>
      <c r="B21" s="118" t="str">
        <f>EINGABE!J6</f>
        <v>Detlef Sietas</v>
      </c>
      <c r="C21" s="119"/>
      <c r="D21" s="38">
        <f>EINGABE!K6</f>
        <v>680</v>
      </c>
      <c r="E21" s="56">
        <f>EINGABE!L6</f>
        <v>50</v>
      </c>
      <c r="F21" s="38">
        <f>EINGABE!M6</f>
        <v>680</v>
      </c>
      <c r="G21" s="56">
        <f>EINGABE!N6</f>
        <v>50</v>
      </c>
      <c r="H21" s="8"/>
      <c r="I21" s="118" t="str">
        <f>EINGABE!J5</f>
        <v>Nancy Prievenau</v>
      </c>
      <c r="J21" s="119"/>
      <c r="K21" s="38">
        <f>EINGABE!K5</f>
        <v>0</v>
      </c>
      <c r="L21" s="38">
        <f>EINGABE!L5</f>
        <v>-630</v>
      </c>
      <c r="M21" s="38">
        <f>EINGABE!M5</f>
        <v>0</v>
      </c>
      <c r="N21" s="38">
        <f>EINGABE!N5</f>
        <v>-630</v>
      </c>
      <c r="O21" s="8"/>
      <c r="P21" s="8"/>
    </row>
    <row r="22" spans="2:16" ht="18.75" customHeight="1">
      <c r="B22" s="118" t="str">
        <f>EINGABE!P6</f>
        <v>Albert Goldenstedt</v>
      </c>
      <c r="C22" s="119"/>
      <c r="D22" s="38">
        <f>EINGABE!Q6</f>
        <v>667</v>
      </c>
      <c r="E22" s="56">
        <f>EINGABE!R6</f>
        <v>37</v>
      </c>
      <c r="F22" s="38">
        <f>EINGABE!S6</f>
        <v>654</v>
      </c>
      <c r="G22" s="56">
        <f>EINGABE!T6</f>
        <v>24</v>
      </c>
      <c r="H22" s="8"/>
      <c r="I22" s="118" t="str">
        <f>EINGABE!P5</f>
        <v>Albert Kissuth</v>
      </c>
      <c r="J22" s="119"/>
      <c r="K22" s="105">
        <f>EINGABE!Q5</f>
        <v>650</v>
      </c>
      <c r="L22" s="105">
        <f>EINGABE!R5</f>
        <v>20</v>
      </c>
      <c r="M22" s="38">
        <f>EINGABE!S5</f>
        <v>685</v>
      </c>
      <c r="N22" s="38">
        <f>EINGABE!T5</f>
        <v>55</v>
      </c>
      <c r="O22" s="8"/>
      <c r="P22" s="8"/>
    </row>
    <row r="23" spans="2:16" ht="18.75" customHeight="1">
      <c r="B23" s="118" t="str">
        <f>EINGABE!V6</f>
        <v>Günther Praß</v>
      </c>
      <c r="C23" s="119"/>
      <c r="D23" s="38">
        <f>EINGABE!W6</f>
        <v>656</v>
      </c>
      <c r="E23" s="56">
        <f>EINGABE!X6</f>
        <v>26</v>
      </c>
      <c r="F23" s="38">
        <f>EINGABE!Y6</f>
        <v>669</v>
      </c>
      <c r="G23" s="56">
        <f>EINGABE!Z6</f>
        <v>39</v>
      </c>
      <c r="H23" s="8"/>
      <c r="I23" s="118" t="str">
        <f>EINGABE!V5</f>
        <v>Sven Bäumer</v>
      </c>
      <c r="J23" s="119"/>
      <c r="K23" s="38">
        <f>EINGABE!W5</f>
        <v>658</v>
      </c>
      <c r="L23" s="38">
        <f>EINGABE!X5</f>
        <v>28</v>
      </c>
      <c r="M23" s="38">
        <f>EINGABE!Y5</f>
        <v>669</v>
      </c>
      <c r="N23" s="38">
        <f>EINGABE!Z5</f>
        <v>39</v>
      </c>
      <c r="O23" s="8"/>
      <c r="P23" s="8"/>
    </row>
    <row r="24" spans="1:16" s="14" customFormat="1" ht="18.75" customHeight="1">
      <c r="A24" s="7"/>
      <c r="B24" s="118" t="str">
        <f>EINGABE!AB6</f>
        <v>Stefan Grenz</v>
      </c>
      <c r="C24" s="119"/>
      <c r="D24" s="38">
        <f>EINGABE!AC6</f>
        <v>667</v>
      </c>
      <c r="E24" s="56">
        <f>EINGABE!AD6</f>
        <v>37</v>
      </c>
      <c r="F24" s="38">
        <f>EINGABE!AE6</f>
        <v>696</v>
      </c>
      <c r="G24" s="56">
        <f>EINGABE!AF6</f>
        <v>66</v>
      </c>
      <c r="H24" s="8"/>
      <c r="I24" s="118" t="str">
        <f>EINGABE!AB5</f>
        <v>Britta Boje</v>
      </c>
      <c r="J24" s="119"/>
      <c r="K24" s="38">
        <f>EINGABE!AC5</f>
        <v>654</v>
      </c>
      <c r="L24" s="38">
        <f>EINGABE!AD5</f>
        <v>24</v>
      </c>
      <c r="M24" s="38">
        <f>EINGABE!AE5</f>
        <v>673</v>
      </c>
      <c r="N24" s="38">
        <f>EINGABE!AF5</f>
        <v>43</v>
      </c>
      <c r="O24" s="8"/>
      <c r="P24" s="15"/>
    </row>
    <row r="25" spans="1:16" s="14" customFormat="1" ht="18.75" customHeight="1">
      <c r="A25" s="7"/>
      <c r="B25" s="120">
        <f>EINGABE!AH6</f>
        <v>0</v>
      </c>
      <c r="C25" s="119"/>
      <c r="D25" s="64">
        <f>EINGABE!AI6</f>
        <v>0</v>
      </c>
      <c r="E25" s="64">
        <f>EINGABE!AJ6</f>
        <v>-630</v>
      </c>
      <c r="F25" s="64">
        <f>EINGABE!AK6</f>
        <v>0</v>
      </c>
      <c r="G25" s="64">
        <f>EINGABE!AL6</f>
        <v>-630</v>
      </c>
      <c r="H25" s="8"/>
      <c r="I25" s="120" t="str">
        <f>EINGABE!AH5</f>
        <v>Britta Felgendreher</v>
      </c>
      <c r="J25" s="119"/>
      <c r="K25" s="64">
        <f>EINGABE!AI5</f>
        <v>682</v>
      </c>
      <c r="L25" s="64">
        <f>EINGABE!AJ5</f>
        <v>52</v>
      </c>
      <c r="M25" s="64">
        <f>EINGABE!AK5</f>
        <v>688</v>
      </c>
      <c r="N25" s="64">
        <f>EINGABE!AL5</f>
        <v>58</v>
      </c>
      <c r="O25" s="8"/>
      <c r="P25" s="15"/>
    </row>
    <row r="26" spans="2:16" ht="18.75" customHeight="1">
      <c r="B26" s="112"/>
      <c r="C26" s="113"/>
      <c r="D26" s="110">
        <f>EINGABE!AS6</f>
        <v>2670</v>
      </c>
      <c r="E26" s="131"/>
      <c r="F26" s="110">
        <f>EINGABE!AT6</f>
        <v>2699</v>
      </c>
      <c r="G26" s="131"/>
      <c r="H26" s="8"/>
      <c r="I26" s="112"/>
      <c r="J26" s="113"/>
      <c r="K26" s="110">
        <f>EINGABE!AS5</f>
        <v>2646</v>
      </c>
      <c r="L26" s="111"/>
      <c r="M26" s="110">
        <f>EINGABE!AT5</f>
        <v>2715</v>
      </c>
      <c r="N26" s="111"/>
      <c r="O26" s="8"/>
      <c r="P26" s="8"/>
    </row>
    <row r="27" spans="2:16" ht="18.75" customHeight="1">
      <c r="B27" s="112"/>
      <c r="C27" s="113"/>
      <c r="D27" s="114" t="s">
        <v>3</v>
      </c>
      <c r="E27" s="115"/>
      <c r="F27" s="116">
        <f>EINGABE!AU6</f>
        <v>5369</v>
      </c>
      <c r="G27" s="132"/>
      <c r="H27" s="8"/>
      <c r="I27" s="112"/>
      <c r="J27" s="113"/>
      <c r="K27" s="114" t="s">
        <v>3</v>
      </c>
      <c r="L27" s="115"/>
      <c r="M27" s="116">
        <f>EINGABE!AU5</f>
        <v>5361</v>
      </c>
      <c r="N27" s="117"/>
      <c r="O27" s="8"/>
      <c r="P27" s="8"/>
    </row>
    <row r="28" spans="2:16" ht="3.75" customHeight="1">
      <c r="B28" s="8"/>
      <c r="C28" s="8"/>
      <c r="D28" s="8"/>
      <c r="E28" s="35"/>
      <c r="F28" s="8"/>
      <c r="G28" s="24"/>
      <c r="H28" s="8"/>
      <c r="I28" s="8"/>
      <c r="J28" s="8"/>
      <c r="K28" s="8"/>
      <c r="L28" s="35"/>
      <c r="M28" s="8"/>
      <c r="N28" s="24"/>
      <c r="O28" s="8"/>
      <c r="P28" s="8"/>
    </row>
    <row r="29" spans="2:14" ht="12.75" customHeight="1">
      <c r="B29" s="122" t="s">
        <v>8</v>
      </c>
      <c r="C29" s="125" t="str">
        <f>EINGABE!B13</f>
        <v>Team LBSV Bremen</v>
      </c>
      <c r="D29" s="125"/>
      <c r="E29" s="125"/>
      <c r="F29" s="125"/>
      <c r="G29" s="126"/>
      <c r="H29" s="8"/>
      <c r="I29" s="122" t="s">
        <v>9</v>
      </c>
      <c r="J29" s="125" t="str">
        <f>EINGABE!B12</f>
        <v>Marinearsenal Wilhelmshaven</v>
      </c>
      <c r="K29" s="125"/>
      <c r="L29" s="125"/>
      <c r="M29" s="125"/>
      <c r="N29" s="126"/>
    </row>
    <row r="30" spans="2:14" ht="12.75" customHeight="1">
      <c r="B30" s="123"/>
      <c r="C30" s="127"/>
      <c r="D30" s="127"/>
      <c r="E30" s="127"/>
      <c r="F30" s="127"/>
      <c r="G30" s="128"/>
      <c r="H30" s="8"/>
      <c r="I30" s="123"/>
      <c r="J30" s="127"/>
      <c r="K30" s="127"/>
      <c r="L30" s="127"/>
      <c r="M30" s="127"/>
      <c r="N30" s="128"/>
    </row>
    <row r="31" spans="2:14" ht="12.75" customHeight="1">
      <c r="B31" s="124"/>
      <c r="C31" s="129" t="str">
        <f>EINGABE!C13</f>
        <v>Bremen</v>
      </c>
      <c r="D31" s="129"/>
      <c r="E31" s="129"/>
      <c r="F31" s="129"/>
      <c r="G31" s="130"/>
      <c r="H31" s="8"/>
      <c r="I31" s="124"/>
      <c r="J31" s="129" t="str">
        <f>EINGABE!C12</f>
        <v>Niedersachsen</v>
      </c>
      <c r="K31" s="129"/>
      <c r="L31" s="129"/>
      <c r="M31" s="129"/>
      <c r="N31" s="130"/>
    </row>
    <row r="32" spans="2:14" ht="18.75" customHeight="1">
      <c r="B32" s="112" t="s">
        <v>0</v>
      </c>
      <c r="C32" s="113"/>
      <c r="D32" s="87" t="s">
        <v>77</v>
      </c>
      <c r="E32" s="36" t="s">
        <v>1</v>
      </c>
      <c r="F32" s="87" t="s">
        <v>78</v>
      </c>
      <c r="G32" s="36" t="s">
        <v>1</v>
      </c>
      <c r="H32" s="8"/>
      <c r="I32" s="112" t="s">
        <v>0</v>
      </c>
      <c r="J32" s="113"/>
      <c r="K32" s="87" t="s">
        <v>77</v>
      </c>
      <c r="L32" s="36" t="s">
        <v>1</v>
      </c>
      <c r="M32" s="87" t="s">
        <v>78</v>
      </c>
      <c r="N32" s="36" t="s">
        <v>1</v>
      </c>
    </row>
    <row r="33" spans="2:14" ht="18.75" customHeight="1">
      <c r="B33" s="118" t="str">
        <f>EINGABE!D13</f>
        <v>Jenny Hellrung</v>
      </c>
      <c r="C33" s="119"/>
      <c r="D33" s="38">
        <f>EINGABE!E13</f>
        <v>681</v>
      </c>
      <c r="E33" s="139">
        <f>SUM(D33-630)</f>
        <v>51</v>
      </c>
      <c r="F33" s="140">
        <v>665</v>
      </c>
      <c r="G33" s="139">
        <f>SUM(F33-630)</f>
        <v>35</v>
      </c>
      <c r="H33" s="8"/>
      <c r="I33" s="118" t="s">
        <v>41</v>
      </c>
      <c r="J33" s="119"/>
      <c r="K33" s="140"/>
      <c r="L33" s="139">
        <f aca="true" t="shared" si="0" ref="L33:L38">SUM(K33-630)</f>
        <v>-630</v>
      </c>
      <c r="M33" s="140"/>
      <c r="N33" s="139">
        <f aca="true" t="shared" si="1" ref="N33:N38">SUM(M33-630)</f>
        <v>-630</v>
      </c>
    </row>
    <row r="34" spans="2:14" ht="18.75" customHeight="1">
      <c r="B34" s="118" t="str">
        <f>EINGABE!J13</f>
        <v>Holger Mangels</v>
      </c>
      <c r="C34" s="119"/>
      <c r="D34" s="38">
        <f>EINGABE!K13</f>
        <v>670</v>
      </c>
      <c r="E34" s="139">
        <f>SUM(D34-630)</f>
        <v>40</v>
      </c>
      <c r="F34" s="140">
        <v>676</v>
      </c>
      <c r="G34" s="139">
        <f>SUM(F34-630)</f>
        <v>46</v>
      </c>
      <c r="H34" s="8"/>
      <c r="I34" s="118" t="s">
        <v>75</v>
      </c>
      <c r="J34" s="119"/>
      <c r="K34" s="140">
        <v>672</v>
      </c>
      <c r="L34" s="139">
        <f t="shared" si="0"/>
        <v>42</v>
      </c>
      <c r="M34" s="140">
        <v>698</v>
      </c>
      <c r="N34" s="139">
        <f t="shared" si="1"/>
        <v>68</v>
      </c>
    </row>
    <row r="35" spans="2:14" ht="18.75" customHeight="1">
      <c r="B35" s="118" t="str">
        <f>EINGABE!P13</f>
        <v>Volker Meyer</v>
      </c>
      <c r="C35" s="119"/>
      <c r="D35" s="105">
        <f>EINGABE!Q13</f>
        <v>653</v>
      </c>
      <c r="E35" s="141">
        <f>SUM(D35-630)</f>
        <v>23</v>
      </c>
      <c r="F35" s="140">
        <v>679</v>
      </c>
      <c r="G35" s="139">
        <f>SUM(F35-630)</f>
        <v>49</v>
      </c>
      <c r="H35" s="8"/>
      <c r="I35" s="118" t="s">
        <v>42</v>
      </c>
      <c r="J35" s="119"/>
      <c r="K35" s="140">
        <v>649</v>
      </c>
      <c r="L35" s="139">
        <f t="shared" si="0"/>
        <v>19</v>
      </c>
      <c r="M35" s="142">
        <v>662</v>
      </c>
      <c r="N35" s="141">
        <f t="shared" si="1"/>
        <v>32</v>
      </c>
    </row>
    <row r="36" spans="2:14" ht="18.75" customHeight="1">
      <c r="B36" s="118" t="str">
        <f>EINGABE!V13</f>
        <v>Amelio Sozio</v>
      </c>
      <c r="C36" s="119"/>
      <c r="D36" s="38">
        <f>EINGABE!W13</f>
        <v>654</v>
      </c>
      <c r="E36" s="139">
        <f>SUM(D36-630)</f>
        <v>24</v>
      </c>
      <c r="F36" s="142">
        <v>645</v>
      </c>
      <c r="G36" s="141">
        <f>SUM(F36-630)</f>
        <v>15</v>
      </c>
      <c r="H36" s="8"/>
      <c r="I36" s="118" t="s">
        <v>43</v>
      </c>
      <c r="J36" s="119"/>
      <c r="K36" s="142">
        <v>639</v>
      </c>
      <c r="L36" s="141">
        <f t="shared" si="0"/>
        <v>9</v>
      </c>
      <c r="M36" s="140">
        <v>673</v>
      </c>
      <c r="N36" s="139">
        <f t="shared" si="1"/>
        <v>43</v>
      </c>
    </row>
    <row r="37" spans="2:14" ht="18.75" customHeight="1">
      <c r="B37" s="118" t="str">
        <f>EINGABE!AB13</f>
        <v>Egon Wendelken</v>
      </c>
      <c r="C37" s="119"/>
      <c r="D37" s="38">
        <f>EINGABE!AC13</f>
        <v>673</v>
      </c>
      <c r="E37" s="139">
        <f>SUM(D37-630)</f>
        <v>43</v>
      </c>
      <c r="F37" s="140">
        <v>653</v>
      </c>
      <c r="G37" s="139">
        <f>SUM(F37-630)</f>
        <v>23</v>
      </c>
      <c r="H37" s="8"/>
      <c r="I37" s="118" t="s">
        <v>55</v>
      </c>
      <c r="J37" s="119"/>
      <c r="K37" s="140">
        <v>652</v>
      </c>
      <c r="L37" s="139">
        <f t="shared" si="0"/>
        <v>22</v>
      </c>
      <c r="M37" s="140">
        <v>683</v>
      </c>
      <c r="N37" s="139">
        <f t="shared" si="1"/>
        <v>53</v>
      </c>
    </row>
    <row r="38" spans="2:14" ht="18.75" customHeight="1">
      <c r="B38" s="120">
        <f>EINGABE!AA26</f>
        <v>0</v>
      </c>
      <c r="C38" s="121"/>
      <c r="D38" s="64">
        <f>EINGABE!AB26</f>
        <v>0</v>
      </c>
      <c r="E38" s="64">
        <f>EINGABE!AC26</f>
        <v>0</v>
      </c>
      <c r="F38" s="64">
        <f>EINGABE!AD26</f>
        <v>0</v>
      </c>
      <c r="G38" s="64">
        <f>EINGABE!AE26</f>
        <v>0</v>
      </c>
      <c r="H38" s="8"/>
      <c r="I38" s="120" t="s">
        <v>76</v>
      </c>
      <c r="J38" s="121"/>
      <c r="K38" s="139">
        <v>652</v>
      </c>
      <c r="L38" s="139">
        <f t="shared" si="0"/>
        <v>22</v>
      </c>
      <c r="M38" s="139">
        <v>664</v>
      </c>
      <c r="N38" s="139">
        <f t="shared" si="1"/>
        <v>34</v>
      </c>
    </row>
    <row r="39" spans="2:14" ht="18.75" customHeight="1">
      <c r="B39" s="112"/>
      <c r="C39" s="113"/>
      <c r="D39" s="110">
        <v>2678</v>
      </c>
      <c r="E39" s="111"/>
      <c r="F39" s="110">
        <v>2673</v>
      </c>
      <c r="G39" s="111"/>
      <c r="H39" s="8"/>
      <c r="I39" s="112"/>
      <c r="J39" s="113"/>
      <c r="K39" s="110">
        <v>2625</v>
      </c>
      <c r="L39" s="111"/>
      <c r="M39" s="110">
        <v>2718</v>
      </c>
      <c r="N39" s="111"/>
    </row>
    <row r="40" spans="2:14" ht="18.75" customHeight="1">
      <c r="B40" s="112"/>
      <c r="C40" s="113"/>
      <c r="D40" s="114" t="s">
        <v>3</v>
      </c>
      <c r="E40" s="115"/>
      <c r="F40" s="116">
        <v>5351</v>
      </c>
      <c r="G40" s="117"/>
      <c r="H40" s="8"/>
      <c r="I40" s="112"/>
      <c r="J40" s="113"/>
      <c r="K40" s="114" t="s">
        <v>3</v>
      </c>
      <c r="L40" s="115"/>
      <c r="M40" s="116">
        <v>5343</v>
      </c>
      <c r="N40" s="117"/>
    </row>
    <row r="41" ht="3.75" customHeight="1"/>
  </sheetData>
  <sheetProtection password="E3A1" sheet="1" selectLockedCells="1" selectUnlockedCells="1"/>
  <mergeCells count="102">
    <mergeCell ref="J3:N4"/>
    <mergeCell ref="C18:G18"/>
    <mergeCell ref="I13:J13"/>
    <mergeCell ref="B26:C26"/>
    <mergeCell ref="D26:E26"/>
    <mergeCell ref="F26:G26"/>
    <mergeCell ref="K13:L13"/>
    <mergeCell ref="B23:C23"/>
    <mergeCell ref="B24:C24"/>
    <mergeCell ref="K1:L1"/>
    <mergeCell ref="M1:N1"/>
    <mergeCell ref="J5:N5"/>
    <mergeCell ref="M13:N13"/>
    <mergeCell ref="B2:N2"/>
    <mergeCell ref="B1:J1"/>
    <mergeCell ref="I3:I5"/>
    <mergeCell ref="I8:J8"/>
    <mergeCell ref="I9:J9"/>
    <mergeCell ref="D15:G15"/>
    <mergeCell ref="B19:C19"/>
    <mergeCell ref="I16:I18"/>
    <mergeCell ref="I10:J10"/>
    <mergeCell ref="I11:J11"/>
    <mergeCell ref="I27:J27"/>
    <mergeCell ref="B21:C21"/>
    <mergeCell ref="K15:N15"/>
    <mergeCell ref="K27:L27"/>
    <mergeCell ref="M27:N27"/>
    <mergeCell ref="I26:J26"/>
    <mergeCell ref="K26:L26"/>
    <mergeCell ref="M26:N26"/>
    <mergeCell ref="B27:C27"/>
    <mergeCell ref="D27:E27"/>
    <mergeCell ref="F27:G27"/>
    <mergeCell ref="B22:C22"/>
    <mergeCell ref="K14:L14"/>
    <mergeCell ref="M14:N14"/>
    <mergeCell ref="B25:C25"/>
    <mergeCell ref="I12:J12"/>
    <mergeCell ref="I6:J6"/>
    <mergeCell ref="B20:C20"/>
    <mergeCell ref="I7:J7"/>
    <mergeCell ref="B16:B18"/>
    <mergeCell ref="C16:G17"/>
    <mergeCell ref="I14:J14"/>
    <mergeCell ref="I21:J21"/>
    <mergeCell ref="I25:J25"/>
    <mergeCell ref="I22:J22"/>
    <mergeCell ref="I23:J23"/>
    <mergeCell ref="I24:J24"/>
    <mergeCell ref="J16:N17"/>
    <mergeCell ref="J18:N18"/>
    <mergeCell ref="I19:J19"/>
    <mergeCell ref="I20:J20"/>
    <mergeCell ref="B3:B5"/>
    <mergeCell ref="C3:G4"/>
    <mergeCell ref="C5:G5"/>
    <mergeCell ref="B6:C6"/>
    <mergeCell ref="B7:C7"/>
    <mergeCell ref="B8:C8"/>
    <mergeCell ref="B9:C9"/>
    <mergeCell ref="B10:C10"/>
    <mergeCell ref="B11:C11"/>
    <mergeCell ref="B12:C12"/>
    <mergeCell ref="B13:C13"/>
    <mergeCell ref="D13:E13"/>
    <mergeCell ref="F13:G13"/>
    <mergeCell ref="B14:C14"/>
    <mergeCell ref="D14:E14"/>
    <mergeCell ref="F14:G14"/>
    <mergeCell ref="B29:B31"/>
    <mergeCell ref="C29:G30"/>
    <mergeCell ref="C31:G31"/>
    <mergeCell ref="B32:C32"/>
    <mergeCell ref="B33:C33"/>
    <mergeCell ref="B34:C34"/>
    <mergeCell ref="B35:C35"/>
    <mergeCell ref="B36:C36"/>
    <mergeCell ref="B37:C37"/>
    <mergeCell ref="B38:C38"/>
    <mergeCell ref="B39:C39"/>
    <mergeCell ref="D39:E39"/>
    <mergeCell ref="F39:G39"/>
    <mergeCell ref="B40:C40"/>
    <mergeCell ref="D40:E40"/>
    <mergeCell ref="F40:G40"/>
    <mergeCell ref="I29:I31"/>
    <mergeCell ref="J29:N30"/>
    <mergeCell ref="J31:N31"/>
    <mergeCell ref="I32:J32"/>
    <mergeCell ref="I33:J33"/>
    <mergeCell ref="I34:J34"/>
    <mergeCell ref="I35:J35"/>
    <mergeCell ref="I36:J36"/>
    <mergeCell ref="I37:J37"/>
    <mergeCell ref="I38:J38"/>
    <mergeCell ref="I39:J39"/>
    <mergeCell ref="K39:L39"/>
    <mergeCell ref="M39:N39"/>
    <mergeCell ref="I40:J40"/>
    <mergeCell ref="K40:L40"/>
    <mergeCell ref="M40:N40"/>
  </mergeCells>
  <conditionalFormatting sqref="I20:N25 I7:N12 B20:G25 B7:G12 I33:I38 K33:N38 B33:B38 D33:G38">
    <cfRule type="cellIs" priority="1" dxfId="55" operator="equal" stopIfTrue="1">
      <formula>0</formula>
    </cfRule>
  </conditionalFormatting>
  <conditionalFormatting sqref="K20:N25 K7:N10 K12:N12 D20:G25 D7:G12 K33:N38 D33:G38">
    <cfRule type="cellIs" priority="15" dxfId="6" operator="equal" stopIfTrue="1">
      <formula>0</formula>
    </cfRule>
  </conditionalFormatting>
  <conditionalFormatting sqref="L20:L25 N20:N25 L7:L12 N7:N12 E20:E25 G20:G25 E7:E12 G7:G12 L33:L38 N33:N38 E33:E38 G33:G38">
    <cfRule type="cellIs" priority="2" dxfId="0" operator="equal" stopIfTrue="1">
      <formula>-630</formula>
    </cfRule>
  </conditionalFormatting>
  <printOptions/>
  <pageMargins left="0.2362204724409449" right="0.2362204724409449" top="0.15748031496062992" bottom="0.15748031496062992" header="0" footer="0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40"/>
  <sheetViews>
    <sheetView zoomScale="85" zoomScaleNormal="85" zoomScalePageLayoutView="0" workbookViewId="0" topLeftCell="A1">
      <selection activeCell="B1" sqref="B1:J1"/>
    </sheetView>
  </sheetViews>
  <sheetFormatPr defaultColWidth="11.421875" defaultRowHeight="12.75"/>
  <cols>
    <col min="1" max="1" width="0.71875" style="7" customWidth="1"/>
    <col min="2" max="2" width="7.140625" style="7" customWidth="1"/>
    <col min="3" max="3" width="14.57421875" style="7" customWidth="1"/>
    <col min="4" max="7" width="7.00390625" style="7" customWidth="1"/>
    <col min="8" max="8" width="1.421875" style="7" customWidth="1"/>
    <col min="9" max="9" width="7.140625" style="7" customWidth="1"/>
    <col min="10" max="10" width="14.28125" style="7" customWidth="1"/>
    <col min="11" max="14" width="7.00390625" style="7" customWidth="1"/>
    <col min="15" max="15" width="7.7109375" style="7" customWidth="1"/>
    <col min="16" max="16" width="9.7109375" style="7" customWidth="1"/>
    <col min="17" max="16384" width="11.421875" style="7" customWidth="1"/>
  </cols>
  <sheetData>
    <row r="1" spans="2:16" s="9" customFormat="1" ht="73.5" customHeight="1">
      <c r="B1" s="109" t="s">
        <v>61</v>
      </c>
      <c r="C1" s="109"/>
      <c r="D1" s="109"/>
      <c r="E1" s="109"/>
      <c r="F1" s="109"/>
      <c r="G1" s="109"/>
      <c r="H1" s="109"/>
      <c r="I1" s="109"/>
      <c r="J1" s="109"/>
      <c r="K1" s="134"/>
      <c r="L1" s="134"/>
      <c r="M1" s="134"/>
      <c r="N1" s="134"/>
      <c r="O1" s="12"/>
      <c r="P1" s="10"/>
    </row>
    <row r="2" spans="2:15" ht="13.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8"/>
    </row>
    <row r="3" spans="1:15" ht="13.5" customHeight="1">
      <c r="A3" s="11"/>
      <c r="B3" s="122" t="s">
        <v>10</v>
      </c>
      <c r="C3" s="125" t="str">
        <f>EINGABE!B9</f>
        <v>Sparkasse Hannover</v>
      </c>
      <c r="D3" s="125"/>
      <c r="E3" s="125"/>
      <c r="F3" s="125"/>
      <c r="G3" s="126"/>
      <c r="H3" s="8"/>
      <c r="I3" s="122" t="s">
        <v>11</v>
      </c>
      <c r="J3" s="125" t="str">
        <f>EINGABE!B4</f>
        <v>BSG Premium Aerotec Nordenham</v>
      </c>
      <c r="K3" s="125"/>
      <c r="L3" s="125"/>
      <c r="M3" s="125"/>
      <c r="N3" s="126"/>
      <c r="O3" s="8"/>
    </row>
    <row r="4" spans="1:15" ht="13.5" customHeight="1">
      <c r="A4" s="11"/>
      <c r="B4" s="123"/>
      <c r="C4" s="127"/>
      <c r="D4" s="127"/>
      <c r="E4" s="127"/>
      <c r="F4" s="127"/>
      <c r="G4" s="128"/>
      <c r="H4" s="8"/>
      <c r="I4" s="123"/>
      <c r="J4" s="127"/>
      <c r="K4" s="127"/>
      <c r="L4" s="127"/>
      <c r="M4" s="127"/>
      <c r="N4" s="128"/>
      <c r="O4" s="8"/>
    </row>
    <row r="5" spans="1:15" ht="12.75" customHeight="1">
      <c r="A5" s="11"/>
      <c r="B5" s="124"/>
      <c r="C5" s="129" t="str">
        <f>EINGABE!C9</f>
        <v>Niedersachsen</v>
      </c>
      <c r="D5" s="129"/>
      <c r="E5" s="129"/>
      <c r="F5" s="129"/>
      <c r="G5" s="130"/>
      <c r="H5" s="8"/>
      <c r="I5" s="123"/>
      <c r="J5" s="107" t="str">
        <f>EINGABE!C4</f>
        <v>Niedersachsen</v>
      </c>
      <c r="K5" s="107"/>
      <c r="L5" s="107"/>
      <c r="M5" s="107"/>
      <c r="N5" s="108"/>
      <c r="O5" s="8"/>
    </row>
    <row r="6" spans="1:15" ht="18.75" customHeight="1">
      <c r="A6" s="11"/>
      <c r="B6" s="112" t="s">
        <v>0</v>
      </c>
      <c r="C6" s="113"/>
      <c r="D6" s="87" t="s">
        <v>77</v>
      </c>
      <c r="E6" s="36" t="s">
        <v>1</v>
      </c>
      <c r="F6" s="87" t="s">
        <v>78</v>
      </c>
      <c r="G6" s="36" t="s">
        <v>1</v>
      </c>
      <c r="H6" s="8"/>
      <c r="I6" s="112" t="s">
        <v>0</v>
      </c>
      <c r="J6" s="113"/>
      <c r="K6" s="87" t="s">
        <v>77</v>
      </c>
      <c r="L6" s="36" t="s">
        <v>1</v>
      </c>
      <c r="M6" s="87" t="s">
        <v>78</v>
      </c>
      <c r="N6" s="36" t="s">
        <v>1</v>
      </c>
      <c r="O6" s="8"/>
    </row>
    <row r="7" spans="1:15" ht="18.75" customHeight="1">
      <c r="A7" s="11"/>
      <c r="B7" s="118" t="str">
        <f>EINGABE!D9</f>
        <v>Klaus Furmann</v>
      </c>
      <c r="C7" s="119"/>
      <c r="D7" s="140">
        <v>657</v>
      </c>
      <c r="E7" s="139">
        <f aca="true" t="shared" si="0" ref="E7:E12">SUM(D7-630)</f>
        <v>27</v>
      </c>
      <c r="F7" s="140">
        <v>673</v>
      </c>
      <c r="G7" s="139">
        <f aca="true" t="shared" si="1" ref="G7:G12">SUM(F7-630)</f>
        <v>43</v>
      </c>
      <c r="H7" s="8"/>
      <c r="I7" s="118" t="str">
        <f>EINGABE!D4</f>
        <v>Sascha von Minden</v>
      </c>
      <c r="J7" s="119"/>
      <c r="K7" s="142">
        <v>634</v>
      </c>
      <c r="L7" s="141">
        <f>SUM(K7-630)</f>
        <v>4</v>
      </c>
      <c r="M7" s="140">
        <v>668</v>
      </c>
      <c r="N7" s="139">
        <f>SUM(M7-630)</f>
        <v>38</v>
      </c>
      <c r="O7" s="8"/>
    </row>
    <row r="8" spans="1:15" ht="18.75" customHeight="1">
      <c r="A8" s="11"/>
      <c r="B8" s="118" t="str">
        <f>EINGABE!J9</f>
        <v>Hanno Kuhn</v>
      </c>
      <c r="C8" s="119"/>
      <c r="D8" s="140">
        <v>660</v>
      </c>
      <c r="E8" s="139">
        <f t="shared" si="0"/>
        <v>30</v>
      </c>
      <c r="F8" s="140">
        <v>677</v>
      </c>
      <c r="G8" s="139">
        <f t="shared" si="1"/>
        <v>47</v>
      </c>
      <c r="H8" s="8"/>
      <c r="I8" s="118" t="str">
        <f>EINGABE!J4</f>
        <v>Merlin Klima</v>
      </c>
      <c r="J8" s="119"/>
      <c r="K8" s="140">
        <v>660</v>
      </c>
      <c r="L8" s="139">
        <f>SUM(K8-630)</f>
        <v>30</v>
      </c>
      <c r="M8" s="140">
        <v>686</v>
      </c>
      <c r="N8" s="139">
        <f>SUM(M8-630)</f>
        <v>56</v>
      </c>
      <c r="O8" s="8"/>
    </row>
    <row r="9" spans="2:15" ht="18.75" customHeight="1">
      <c r="B9" s="118" t="str">
        <f>EINGABE!P9</f>
        <v>Freddy Winter</v>
      </c>
      <c r="C9" s="119"/>
      <c r="D9" s="140">
        <v>673</v>
      </c>
      <c r="E9" s="139">
        <f t="shared" si="0"/>
        <v>43</v>
      </c>
      <c r="F9" s="140">
        <v>674</v>
      </c>
      <c r="G9" s="139">
        <f t="shared" si="1"/>
        <v>44</v>
      </c>
      <c r="H9" s="8"/>
      <c r="I9" s="118" t="str">
        <f>EINGABE!P4</f>
        <v>Pascal Klima</v>
      </c>
      <c r="J9" s="119"/>
      <c r="K9" s="140">
        <v>665</v>
      </c>
      <c r="L9" s="139">
        <f>SUM(K9-630)</f>
        <v>35</v>
      </c>
      <c r="M9" s="140">
        <v>662</v>
      </c>
      <c r="N9" s="139">
        <f>SUM(M9-630)</f>
        <v>32</v>
      </c>
      <c r="O9" s="8"/>
    </row>
    <row r="10" spans="2:15" ht="18.75" customHeight="1">
      <c r="B10" s="118" t="str">
        <f>EINGABE!V9</f>
        <v>Hugo Rechziegler</v>
      </c>
      <c r="C10" s="119"/>
      <c r="D10" s="140">
        <v>651</v>
      </c>
      <c r="E10" s="139">
        <f t="shared" si="0"/>
        <v>21</v>
      </c>
      <c r="F10" s="142">
        <v>646</v>
      </c>
      <c r="G10" s="141">
        <f t="shared" si="1"/>
        <v>16</v>
      </c>
      <c r="H10" s="8"/>
      <c r="I10" s="118" t="str">
        <f>EINGABE!V4</f>
        <v>Thomas Fischer</v>
      </c>
      <c r="J10" s="119"/>
      <c r="K10" s="140">
        <v>664</v>
      </c>
      <c r="L10" s="139">
        <f>SUM(K10-630)</f>
        <v>34</v>
      </c>
      <c r="M10" s="140">
        <v>683</v>
      </c>
      <c r="N10" s="139">
        <f>SUM(M10-630)</f>
        <v>53</v>
      </c>
      <c r="O10" s="8"/>
    </row>
    <row r="11" spans="2:15" ht="18.75" customHeight="1">
      <c r="B11" s="118" t="str">
        <f>EINGABE!AB9</f>
        <v>Jessica Strupat</v>
      </c>
      <c r="C11" s="119"/>
      <c r="D11" s="142">
        <v>650</v>
      </c>
      <c r="E11" s="141">
        <f t="shared" si="0"/>
        <v>20</v>
      </c>
      <c r="F11" s="140">
        <v>669</v>
      </c>
      <c r="G11" s="139">
        <f t="shared" si="1"/>
        <v>39</v>
      </c>
      <c r="H11" s="8"/>
      <c r="I11" s="120" t="str">
        <f>EINGABE!AB4</f>
        <v>Gerd Kobbenbring</v>
      </c>
      <c r="J11" s="119"/>
      <c r="K11" s="140">
        <v>645</v>
      </c>
      <c r="L11" s="139">
        <f>SUM(K11-630)</f>
        <v>15</v>
      </c>
      <c r="M11" s="142">
        <v>648</v>
      </c>
      <c r="N11" s="141">
        <f>SUM(M11-630)</f>
        <v>18</v>
      </c>
      <c r="O11" s="8"/>
    </row>
    <row r="12" spans="2:15" ht="18.75" customHeight="1">
      <c r="B12" s="120" t="str">
        <f>EINGABE!AH9</f>
        <v>Norbert Richter</v>
      </c>
      <c r="C12" s="119"/>
      <c r="D12" s="139"/>
      <c r="E12" s="139">
        <f t="shared" si="0"/>
        <v>-630</v>
      </c>
      <c r="F12" s="139"/>
      <c r="G12" s="139">
        <f t="shared" si="1"/>
        <v>-630</v>
      </c>
      <c r="H12" s="8"/>
      <c r="I12" s="120"/>
      <c r="J12" s="119"/>
      <c r="K12" s="64"/>
      <c r="L12" s="64"/>
      <c r="M12" s="64"/>
      <c r="N12" s="64"/>
      <c r="O12" s="8"/>
    </row>
    <row r="13" spans="2:15" ht="18.75" customHeight="1">
      <c r="B13" s="112"/>
      <c r="C13" s="113"/>
      <c r="D13" s="110">
        <v>2641</v>
      </c>
      <c r="E13" s="111"/>
      <c r="F13" s="110">
        <v>2693</v>
      </c>
      <c r="G13" s="111"/>
      <c r="H13" s="8"/>
      <c r="I13" s="112"/>
      <c r="J13" s="113"/>
      <c r="K13" s="110">
        <v>2634</v>
      </c>
      <c r="L13" s="111"/>
      <c r="M13" s="110">
        <v>2699</v>
      </c>
      <c r="N13" s="131"/>
      <c r="O13" s="8"/>
    </row>
    <row r="14" spans="2:15" ht="18.75" customHeight="1">
      <c r="B14" s="112"/>
      <c r="C14" s="113"/>
      <c r="D14" s="114" t="s">
        <v>3</v>
      </c>
      <c r="E14" s="115"/>
      <c r="F14" s="116">
        <v>5334</v>
      </c>
      <c r="G14" s="117"/>
      <c r="H14" s="8"/>
      <c r="I14" s="112"/>
      <c r="J14" s="113"/>
      <c r="K14" s="114" t="s">
        <v>3</v>
      </c>
      <c r="L14" s="136"/>
      <c r="M14" s="116">
        <v>5333</v>
      </c>
      <c r="N14" s="132"/>
      <c r="O14" s="8"/>
    </row>
    <row r="15" spans="2:15" ht="3.75" customHeight="1">
      <c r="B15" s="34"/>
      <c r="C15" s="34"/>
      <c r="D15" s="133"/>
      <c r="E15" s="133"/>
      <c r="F15" s="133"/>
      <c r="G15" s="133"/>
      <c r="H15" s="8"/>
      <c r="I15" s="34"/>
      <c r="J15" s="34"/>
      <c r="K15" s="133"/>
      <c r="L15" s="133"/>
      <c r="M15" s="133"/>
      <c r="N15" s="133"/>
      <c r="O15" s="8"/>
    </row>
    <row r="16" spans="1:15" ht="12.75" customHeight="1">
      <c r="A16" s="11"/>
      <c r="B16" s="122" t="s">
        <v>12</v>
      </c>
      <c r="C16" s="125" t="str">
        <f>EINGABE!B14</f>
        <v>Elektro Hoffmann Delmenhorst</v>
      </c>
      <c r="D16" s="125"/>
      <c r="E16" s="125"/>
      <c r="F16" s="125"/>
      <c r="G16" s="126"/>
      <c r="H16" s="8"/>
      <c r="I16" s="122" t="s">
        <v>13</v>
      </c>
      <c r="J16" s="125" t="str">
        <f>EINGABE!B8</f>
        <v>ERGO sports Hamburg</v>
      </c>
      <c r="K16" s="125"/>
      <c r="L16" s="125"/>
      <c r="M16" s="125"/>
      <c r="N16" s="126"/>
      <c r="O16" s="8"/>
    </row>
    <row r="17" spans="1:15" ht="12.75" customHeight="1">
      <c r="A17" s="11"/>
      <c r="B17" s="123"/>
      <c r="C17" s="127"/>
      <c r="D17" s="127"/>
      <c r="E17" s="127"/>
      <c r="F17" s="127"/>
      <c r="G17" s="128"/>
      <c r="H17" s="8"/>
      <c r="I17" s="123"/>
      <c r="J17" s="127"/>
      <c r="K17" s="127"/>
      <c r="L17" s="127"/>
      <c r="M17" s="127"/>
      <c r="N17" s="128"/>
      <c r="O17" s="8"/>
    </row>
    <row r="18" spans="1:15" ht="12.75" customHeight="1">
      <c r="A18" s="11"/>
      <c r="B18" s="124"/>
      <c r="C18" s="129" t="str">
        <f>EINGABE!C14</f>
        <v>Niedersachsen</v>
      </c>
      <c r="D18" s="129"/>
      <c r="E18" s="129"/>
      <c r="F18" s="129"/>
      <c r="G18" s="130"/>
      <c r="H18" s="8"/>
      <c r="I18" s="124"/>
      <c r="J18" s="129" t="str">
        <f>EINGABE!C8</f>
        <v>Hamburg</v>
      </c>
      <c r="K18" s="129"/>
      <c r="L18" s="129"/>
      <c r="M18" s="129"/>
      <c r="N18" s="130"/>
      <c r="O18" s="8"/>
    </row>
    <row r="19" spans="1:15" ht="18.75" customHeight="1">
      <c r="A19" s="11"/>
      <c r="B19" s="112" t="s">
        <v>0</v>
      </c>
      <c r="C19" s="113"/>
      <c r="D19" s="87" t="s">
        <v>77</v>
      </c>
      <c r="E19" s="36" t="s">
        <v>1</v>
      </c>
      <c r="F19" s="87" t="s">
        <v>78</v>
      </c>
      <c r="G19" s="36" t="s">
        <v>1</v>
      </c>
      <c r="H19" s="8"/>
      <c r="I19" s="112" t="s">
        <v>0</v>
      </c>
      <c r="J19" s="113"/>
      <c r="K19" s="87" t="s">
        <v>77</v>
      </c>
      <c r="L19" s="36" t="s">
        <v>1</v>
      </c>
      <c r="M19" s="87" t="s">
        <v>78</v>
      </c>
      <c r="N19" s="36" t="s">
        <v>1</v>
      </c>
      <c r="O19" s="8"/>
    </row>
    <row r="20" spans="1:15" ht="18.75" customHeight="1">
      <c r="A20" s="11"/>
      <c r="B20" s="118" t="str">
        <f>EINGABE!D14</f>
        <v>Stefan Busch</v>
      </c>
      <c r="C20" s="119"/>
      <c r="D20" s="38">
        <f>EINGABE!E14</f>
        <v>658</v>
      </c>
      <c r="E20" s="56">
        <f>EINGABE!F14</f>
        <v>28</v>
      </c>
      <c r="F20" s="38">
        <f>EINGABE!G14</f>
        <v>692</v>
      </c>
      <c r="G20" s="56">
        <f>EINGABE!H14</f>
        <v>62</v>
      </c>
      <c r="H20" s="8"/>
      <c r="I20" s="118" t="str">
        <f>EINGABE!D8</f>
        <v>Sven Berthold</v>
      </c>
      <c r="J20" s="119"/>
      <c r="K20" s="140">
        <v>661</v>
      </c>
      <c r="L20" s="139">
        <f>SUM(K20-630)</f>
        <v>31</v>
      </c>
      <c r="M20" s="140">
        <v>649</v>
      </c>
      <c r="N20" s="139">
        <f>SUM(M20-630)</f>
        <v>19</v>
      </c>
      <c r="O20" s="8"/>
    </row>
    <row r="21" spans="1:15" ht="18.75" customHeight="1">
      <c r="A21" s="11"/>
      <c r="B21" s="118" t="str">
        <f>EINGABE!J14</f>
        <v>Torsten Schiller</v>
      </c>
      <c r="C21" s="119"/>
      <c r="D21" s="38">
        <f>EINGABE!K14</f>
        <v>660</v>
      </c>
      <c r="E21" s="56">
        <f>EINGABE!L14</f>
        <v>30</v>
      </c>
      <c r="F21" s="38">
        <f>EINGABE!M14</f>
        <v>666</v>
      </c>
      <c r="G21" s="56">
        <f>EINGABE!N14</f>
        <v>36</v>
      </c>
      <c r="H21" s="8"/>
      <c r="I21" s="118" t="str">
        <f>EINGABE!J8</f>
        <v>Lars Eggers</v>
      </c>
      <c r="J21" s="119"/>
      <c r="K21" s="140">
        <v>655</v>
      </c>
      <c r="L21" s="139">
        <f>SUM(K21-630)</f>
        <v>25</v>
      </c>
      <c r="M21" s="140">
        <v>687</v>
      </c>
      <c r="N21" s="139">
        <f>SUM(M21-630)</f>
        <v>57</v>
      </c>
      <c r="O21" s="8"/>
    </row>
    <row r="22" spans="2:15" ht="18.75" customHeight="1">
      <c r="B22" s="118" t="str">
        <f>EINGABE!P14</f>
        <v>Meike Märtens</v>
      </c>
      <c r="C22" s="119"/>
      <c r="D22" s="38">
        <f>EINGABE!Q14</f>
        <v>661</v>
      </c>
      <c r="E22" s="56">
        <f>EINGABE!R14</f>
        <v>31</v>
      </c>
      <c r="F22" s="38">
        <f>EINGABE!S14</f>
        <v>671</v>
      </c>
      <c r="G22" s="56">
        <f>EINGABE!T14</f>
        <v>41</v>
      </c>
      <c r="H22" s="8"/>
      <c r="I22" s="118" t="str">
        <f>EINGABE!P8</f>
        <v>Jens Hoffmann</v>
      </c>
      <c r="J22" s="119"/>
      <c r="K22" s="140">
        <v>650</v>
      </c>
      <c r="L22" s="139">
        <f>SUM(K22-630)</f>
        <v>20</v>
      </c>
      <c r="M22" s="140">
        <v>685</v>
      </c>
      <c r="N22" s="139">
        <f>SUM(M22-630)</f>
        <v>55</v>
      </c>
      <c r="O22" s="8"/>
    </row>
    <row r="23" spans="2:15" ht="18.75" customHeight="1">
      <c r="B23" s="118" t="str">
        <f>EINGABE!V14</f>
        <v>Marc Redmann</v>
      </c>
      <c r="C23" s="119"/>
      <c r="D23" s="105">
        <f>EINGABE!W14</f>
        <v>645</v>
      </c>
      <c r="E23" s="106">
        <f>EINGABE!X14</f>
        <v>15</v>
      </c>
      <c r="F23" s="105">
        <f>EINGABE!Y14</f>
        <v>650</v>
      </c>
      <c r="G23" s="106">
        <f>EINGABE!Z14</f>
        <v>20</v>
      </c>
      <c r="H23" s="8"/>
      <c r="I23" s="118" t="str">
        <f>EINGABE!V8</f>
        <v>Torsten Schmidt</v>
      </c>
      <c r="J23" s="119"/>
      <c r="K23" s="142">
        <v>612</v>
      </c>
      <c r="L23" s="141">
        <f>SUM(K23-630)</f>
        <v>-18</v>
      </c>
      <c r="M23" s="140">
        <v>682</v>
      </c>
      <c r="N23" s="139">
        <f>SUM(M23-630)</f>
        <v>52</v>
      </c>
      <c r="O23" s="8"/>
    </row>
    <row r="24" spans="1:15" s="14" customFormat="1" ht="18.75" customHeight="1">
      <c r="A24" s="7"/>
      <c r="B24" s="118" t="str">
        <f>EINGABE!AB14</f>
        <v>Günter Biermann</v>
      </c>
      <c r="C24" s="119"/>
      <c r="D24" s="38">
        <f>EINGABE!AC14</f>
        <v>659</v>
      </c>
      <c r="E24" s="56">
        <f>EINGABE!AD14</f>
        <v>29</v>
      </c>
      <c r="F24" s="38">
        <f>EINGABE!AE14</f>
        <v>661</v>
      </c>
      <c r="G24" s="56">
        <f>EINGABE!AF14</f>
        <v>31</v>
      </c>
      <c r="H24" s="8"/>
      <c r="I24" s="118" t="str">
        <f>EINGABE!AB8</f>
        <v>Tanja Haack</v>
      </c>
      <c r="J24" s="119"/>
      <c r="K24" s="140">
        <v>652</v>
      </c>
      <c r="L24" s="139">
        <f>SUM(K24-630)</f>
        <v>22</v>
      </c>
      <c r="M24" s="142">
        <v>620</v>
      </c>
      <c r="N24" s="141">
        <f>SUM(M24-630)</f>
        <v>-10</v>
      </c>
      <c r="O24" s="8"/>
    </row>
    <row r="25" spans="1:15" s="14" customFormat="1" ht="18.75" customHeight="1">
      <c r="A25" s="7"/>
      <c r="B25" s="120">
        <f>EINGABE!AH14</f>
        <v>0</v>
      </c>
      <c r="C25" s="119"/>
      <c r="D25" s="64">
        <f>EINGABE!AI14</f>
        <v>0</v>
      </c>
      <c r="E25" s="64">
        <f>EINGABE!AJ14</f>
        <v>-630</v>
      </c>
      <c r="F25" s="64">
        <f>EINGABE!AK14</f>
        <v>0</v>
      </c>
      <c r="G25" s="64">
        <f>EINGABE!AL14</f>
        <v>-630</v>
      </c>
      <c r="H25" s="8"/>
      <c r="I25" s="120">
        <f>EINGABE!AH8</f>
        <v>0</v>
      </c>
      <c r="J25" s="119"/>
      <c r="K25" s="64"/>
      <c r="L25" s="64"/>
      <c r="M25" s="64"/>
      <c r="N25" s="64"/>
      <c r="O25" s="8"/>
    </row>
    <row r="26" spans="2:15" ht="18.75" customHeight="1">
      <c r="B26" s="112"/>
      <c r="C26" s="113"/>
      <c r="D26" s="110">
        <f>EINGABE!AS14</f>
        <v>2638</v>
      </c>
      <c r="E26" s="131"/>
      <c r="F26" s="110">
        <f>EINGABE!AT14</f>
        <v>2690</v>
      </c>
      <c r="G26" s="131"/>
      <c r="H26" s="8"/>
      <c r="I26" s="112"/>
      <c r="J26" s="113"/>
      <c r="K26" s="110">
        <f>EINGABE!AS8</f>
        <v>2618</v>
      </c>
      <c r="L26" s="131"/>
      <c r="M26" s="110">
        <f>EINGABE!AT8</f>
        <v>2703</v>
      </c>
      <c r="N26" s="131"/>
      <c r="O26" s="8"/>
    </row>
    <row r="27" spans="2:15" ht="18.75" customHeight="1">
      <c r="B27" s="112"/>
      <c r="C27" s="113"/>
      <c r="D27" s="114" t="s">
        <v>3</v>
      </c>
      <c r="E27" s="115"/>
      <c r="F27" s="116">
        <f>EINGABE!AU14</f>
        <v>5328</v>
      </c>
      <c r="G27" s="132"/>
      <c r="H27" s="8"/>
      <c r="I27" s="112"/>
      <c r="J27" s="113"/>
      <c r="K27" s="114" t="s">
        <v>3</v>
      </c>
      <c r="L27" s="115"/>
      <c r="M27" s="116">
        <f>EINGABE!AU8</f>
        <v>5321</v>
      </c>
      <c r="N27" s="132"/>
      <c r="O27" s="8"/>
    </row>
    <row r="28" spans="2:15" ht="3.75" customHeight="1">
      <c r="B28" s="8"/>
      <c r="C28" s="8"/>
      <c r="D28" s="8"/>
      <c r="E28" s="35"/>
      <c r="F28" s="8"/>
      <c r="G28" s="24"/>
      <c r="H28" s="8"/>
      <c r="I28" s="8"/>
      <c r="J28" s="8"/>
      <c r="K28" s="8"/>
      <c r="L28" s="35"/>
      <c r="M28" s="8"/>
      <c r="N28" s="24"/>
      <c r="O28" s="8"/>
    </row>
    <row r="29" spans="2:14" ht="12.75" customHeight="1">
      <c r="B29" s="122" t="s">
        <v>14</v>
      </c>
      <c r="C29" s="125" t="str">
        <f>EINGABE!B11</f>
        <v>Stadtwerke Kiel 2</v>
      </c>
      <c r="D29" s="125"/>
      <c r="E29" s="125"/>
      <c r="F29" s="125"/>
      <c r="G29" s="126"/>
      <c r="H29" s="8"/>
      <c r="I29" s="122" t="s">
        <v>15</v>
      </c>
      <c r="J29" s="125">
        <f>EINGABE!B15</f>
        <v>0</v>
      </c>
      <c r="K29" s="125"/>
      <c r="L29" s="125"/>
      <c r="M29" s="125"/>
      <c r="N29" s="126"/>
    </row>
    <row r="30" spans="2:14" ht="12.75" customHeight="1">
      <c r="B30" s="123"/>
      <c r="C30" s="127"/>
      <c r="D30" s="127"/>
      <c r="E30" s="127"/>
      <c r="F30" s="127"/>
      <c r="G30" s="128"/>
      <c r="H30" s="8"/>
      <c r="I30" s="123"/>
      <c r="J30" s="127"/>
      <c r="K30" s="127"/>
      <c r="L30" s="127"/>
      <c r="M30" s="127"/>
      <c r="N30" s="128"/>
    </row>
    <row r="31" spans="2:14" ht="12.75" customHeight="1">
      <c r="B31" s="124"/>
      <c r="C31" s="129" t="str">
        <f>EINGABE!C11</f>
        <v>S-H</v>
      </c>
      <c r="D31" s="129"/>
      <c r="E31" s="129"/>
      <c r="F31" s="129"/>
      <c r="G31" s="130"/>
      <c r="H31" s="8"/>
      <c r="I31" s="124"/>
      <c r="J31" s="129">
        <f>EINGABE!C15</f>
        <v>0</v>
      </c>
      <c r="K31" s="129"/>
      <c r="L31" s="129"/>
      <c r="M31" s="129"/>
      <c r="N31" s="130"/>
    </row>
    <row r="32" spans="2:14" ht="18.75" customHeight="1">
      <c r="B32" s="112" t="s">
        <v>0</v>
      </c>
      <c r="C32" s="113"/>
      <c r="D32" s="87" t="s">
        <v>77</v>
      </c>
      <c r="E32" s="36" t="s">
        <v>1</v>
      </c>
      <c r="F32" s="87" t="s">
        <v>78</v>
      </c>
      <c r="G32" s="36" t="s">
        <v>1</v>
      </c>
      <c r="H32" s="8"/>
      <c r="I32" s="112" t="s">
        <v>0</v>
      </c>
      <c r="J32" s="113"/>
      <c r="K32" s="87" t="s">
        <v>77</v>
      </c>
      <c r="L32" s="36" t="s">
        <v>1</v>
      </c>
      <c r="M32" s="87" t="s">
        <v>78</v>
      </c>
      <c r="N32" s="36" t="s">
        <v>1</v>
      </c>
    </row>
    <row r="33" spans="2:14" ht="18.75" customHeight="1">
      <c r="B33" s="118" t="str">
        <f>EINGABE!D11</f>
        <v>Michael Zielke</v>
      </c>
      <c r="C33" s="119"/>
      <c r="D33" s="105">
        <f>EINGABE!E11</f>
        <v>630</v>
      </c>
      <c r="E33" s="106">
        <f>EINGABE!F11</f>
        <v>0</v>
      </c>
      <c r="F33" s="38">
        <f>EINGABE!G11</f>
        <v>656</v>
      </c>
      <c r="G33" s="56">
        <f>EINGABE!H11</f>
        <v>26</v>
      </c>
      <c r="H33" s="8"/>
      <c r="I33" s="118">
        <f>EINGABE!D15</f>
        <v>0</v>
      </c>
      <c r="J33" s="119"/>
      <c r="K33" s="38">
        <f>EINGABE!E15</f>
        <v>0</v>
      </c>
      <c r="L33" s="56">
        <f>EINGABE!F15</f>
        <v>0</v>
      </c>
      <c r="M33" s="38">
        <f>EINGABE!G15</f>
        <v>0</v>
      </c>
      <c r="N33" s="56">
        <f>EINGABE!H15</f>
        <v>0</v>
      </c>
    </row>
    <row r="34" spans="2:14" ht="18.75" customHeight="1">
      <c r="B34" s="118" t="str">
        <f>EINGABE!J11</f>
        <v>Heinrich Clausen</v>
      </c>
      <c r="C34" s="119"/>
      <c r="D34" s="38">
        <f>EINGABE!K11</f>
        <v>650</v>
      </c>
      <c r="E34" s="56">
        <f>EINGABE!L11</f>
        <v>20</v>
      </c>
      <c r="F34" s="38">
        <f>EINGABE!M11</f>
        <v>641</v>
      </c>
      <c r="G34" s="56">
        <f>EINGABE!N11</f>
        <v>11</v>
      </c>
      <c r="H34" s="8"/>
      <c r="I34" s="118">
        <f>EINGABE!J15</f>
        <v>0</v>
      </c>
      <c r="J34" s="119"/>
      <c r="K34" s="38">
        <f>EINGABE!K15</f>
        <v>0</v>
      </c>
      <c r="L34" s="56">
        <f>EINGABE!L15</f>
        <v>0</v>
      </c>
      <c r="M34" s="38">
        <f>EINGABE!M15</f>
        <v>0</v>
      </c>
      <c r="N34" s="56">
        <f>EINGABE!N15</f>
        <v>0</v>
      </c>
    </row>
    <row r="35" spans="2:14" ht="18.75" customHeight="1">
      <c r="B35" s="118" t="str">
        <f>EINGABE!P11</f>
        <v>Wolfgang Friederichsen</v>
      </c>
      <c r="C35" s="119"/>
      <c r="D35" s="38">
        <f>EINGABE!Q11</f>
        <v>662</v>
      </c>
      <c r="E35" s="56">
        <f>EINGABE!R11</f>
        <v>32</v>
      </c>
      <c r="F35" s="38">
        <f>EINGABE!S11</f>
        <v>669</v>
      </c>
      <c r="G35" s="56">
        <f>EINGABE!T11</f>
        <v>39</v>
      </c>
      <c r="H35" s="8"/>
      <c r="I35" s="118">
        <f>EINGABE!P15</f>
        <v>0</v>
      </c>
      <c r="J35" s="119"/>
      <c r="K35" s="38">
        <f>EINGABE!Q15</f>
        <v>0</v>
      </c>
      <c r="L35" s="56">
        <f>EINGABE!R15</f>
        <v>0</v>
      </c>
      <c r="M35" s="38">
        <f>EINGABE!S15</f>
        <v>0</v>
      </c>
      <c r="N35" s="56">
        <f>EINGABE!T15</f>
        <v>0</v>
      </c>
    </row>
    <row r="36" spans="2:14" ht="18.75" customHeight="1">
      <c r="B36" s="118" t="str">
        <f>EINGABE!V11</f>
        <v>Rainer Sicka</v>
      </c>
      <c r="C36" s="119"/>
      <c r="D36" s="38">
        <f>EINGABE!W11</f>
        <v>638</v>
      </c>
      <c r="E36" s="56">
        <f>EINGABE!X11</f>
        <v>8</v>
      </c>
      <c r="F36" s="105">
        <f>EINGABE!Y11</f>
        <v>641</v>
      </c>
      <c r="G36" s="106">
        <f>EINGABE!Z11</f>
        <v>11</v>
      </c>
      <c r="H36" s="8"/>
      <c r="I36" s="118">
        <f>EINGABE!V15</f>
        <v>0</v>
      </c>
      <c r="J36" s="119"/>
      <c r="K36" s="38">
        <f>EINGABE!W15</f>
        <v>0</v>
      </c>
      <c r="L36" s="56">
        <f>EINGABE!X15</f>
        <v>0</v>
      </c>
      <c r="M36" s="38">
        <f>EINGABE!Y15</f>
        <v>0</v>
      </c>
      <c r="N36" s="56">
        <f>EINGABE!Z15</f>
        <v>0</v>
      </c>
    </row>
    <row r="37" spans="2:14" ht="18.75" customHeight="1">
      <c r="B37" s="118" t="str">
        <f>EINGABE!AB11</f>
        <v>Joachim Nevermann</v>
      </c>
      <c r="C37" s="119"/>
      <c r="D37" s="38">
        <f>EINGABE!AC11</f>
        <v>665</v>
      </c>
      <c r="E37" s="56">
        <f>EINGABE!AD11</f>
        <v>35</v>
      </c>
      <c r="F37" s="38">
        <f>EINGABE!AE11</f>
        <v>679</v>
      </c>
      <c r="G37" s="56">
        <f>EINGABE!AF11</f>
        <v>49</v>
      </c>
      <c r="H37" s="8"/>
      <c r="I37" s="118">
        <f>EINGABE!AB15</f>
        <v>0</v>
      </c>
      <c r="J37" s="119"/>
      <c r="K37" s="38">
        <f>EINGABE!AC15</f>
        <v>0</v>
      </c>
      <c r="L37" s="56">
        <f>EINGABE!AD15</f>
        <v>0</v>
      </c>
      <c r="M37" s="38">
        <f>EINGABE!AE15</f>
        <v>0</v>
      </c>
      <c r="N37" s="56">
        <f>EINGABE!AF15</f>
        <v>0</v>
      </c>
    </row>
    <row r="38" spans="2:14" ht="18.75" customHeight="1">
      <c r="B38" s="120">
        <f>EINGABE!AH11</f>
        <v>0</v>
      </c>
      <c r="C38" s="119"/>
      <c r="D38" s="64">
        <f>EINGABE!AI11</f>
        <v>0</v>
      </c>
      <c r="E38" s="64">
        <f>EINGABE!AJ11</f>
        <v>-630</v>
      </c>
      <c r="F38" s="64">
        <f>EINGABE!AK11</f>
        <v>0</v>
      </c>
      <c r="G38" s="64">
        <f>EINGABE!AL11</f>
        <v>-630</v>
      </c>
      <c r="H38" s="8"/>
      <c r="I38" s="120">
        <f>EINGABE!AH15</f>
        <v>0</v>
      </c>
      <c r="J38" s="119"/>
      <c r="K38" s="64">
        <f>EINGABE!AI15</f>
        <v>0</v>
      </c>
      <c r="L38" s="64">
        <f>EINGABE!AJ15</f>
        <v>0</v>
      </c>
      <c r="M38" s="64">
        <f>EINGABE!AK15</f>
        <v>0</v>
      </c>
      <c r="N38" s="64">
        <f>EINGABE!AL15</f>
        <v>0</v>
      </c>
    </row>
    <row r="39" spans="2:14" ht="18.75" customHeight="1">
      <c r="B39" s="112"/>
      <c r="C39" s="113"/>
      <c r="D39" s="110">
        <f>EINGABE!AS11</f>
        <v>2615</v>
      </c>
      <c r="E39" s="111"/>
      <c r="F39" s="110">
        <f>EINGABE!AT11</f>
        <v>2645</v>
      </c>
      <c r="G39" s="111"/>
      <c r="H39" s="8"/>
      <c r="I39" s="112"/>
      <c r="J39" s="113"/>
      <c r="K39" s="110">
        <f>EINGABE!AS15</f>
        <v>0</v>
      </c>
      <c r="L39" s="111"/>
      <c r="M39" s="110">
        <f>EINGABE!AT15</f>
        <v>0</v>
      </c>
      <c r="N39" s="111"/>
    </row>
    <row r="40" spans="2:14" ht="18.75" customHeight="1">
      <c r="B40" s="112"/>
      <c r="C40" s="113"/>
      <c r="D40" s="114" t="s">
        <v>3</v>
      </c>
      <c r="E40" s="115"/>
      <c r="F40" s="116">
        <f>EINGABE!AU11</f>
        <v>5260</v>
      </c>
      <c r="G40" s="117"/>
      <c r="H40" s="8"/>
      <c r="I40" s="112"/>
      <c r="J40" s="113"/>
      <c r="K40" s="114" t="s">
        <v>3</v>
      </c>
      <c r="L40" s="115"/>
      <c r="M40" s="116">
        <f>EINGABE!AU15</f>
        <v>0</v>
      </c>
      <c r="N40" s="117"/>
    </row>
    <row r="41" ht="10.5" customHeight="1"/>
  </sheetData>
  <sheetProtection password="E3A1" sheet="1" selectLockedCells="1" selectUnlockedCells="1"/>
  <mergeCells count="102">
    <mergeCell ref="B27:C27"/>
    <mergeCell ref="D27:E27"/>
    <mergeCell ref="F27:G27"/>
    <mergeCell ref="I40:J40"/>
    <mergeCell ref="B23:C23"/>
    <mergeCell ref="I36:J36"/>
    <mergeCell ref="K40:L40"/>
    <mergeCell ref="M40:N40"/>
    <mergeCell ref="B26:C26"/>
    <mergeCell ref="D26:E26"/>
    <mergeCell ref="F26:G26"/>
    <mergeCell ref="I39:J39"/>
    <mergeCell ref="K39:L39"/>
    <mergeCell ref="M39:N39"/>
    <mergeCell ref="B24:C24"/>
    <mergeCell ref="I37:J37"/>
    <mergeCell ref="B19:C19"/>
    <mergeCell ref="I32:J32"/>
    <mergeCell ref="B20:C20"/>
    <mergeCell ref="I33:J33"/>
    <mergeCell ref="B21:C21"/>
    <mergeCell ref="I34:J34"/>
    <mergeCell ref="B22:C22"/>
    <mergeCell ref="I35:J35"/>
    <mergeCell ref="B16:B18"/>
    <mergeCell ref="C16:G17"/>
    <mergeCell ref="I29:I31"/>
    <mergeCell ref="J29:N30"/>
    <mergeCell ref="C18:G18"/>
    <mergeCell ref="J31:N31"/>
    <mergeCell ref="I19:J19"/>
    <mergeCell ref="I20:J20"/>
    <mergeCell ref="I21:J21"/>
    <mergeCell ref="I22:J22"/>
    <mergeCell ref="I16:I18"/>
    <mergeCell ref="J16:N17"/>
    <mergeCell ref="J18:N18"/>
    <mergeCell ref="I3:I5"/>
    <mergeCell ref="B40:C40"/>
    <mergeCell ref="D40:E40"/>
    <mergeCell ref="F40:G40"/>
    <mergeCell ref="B37:C37"/>
    <mergeCell ref="B35:C35"/>
    <mergeCell ref="B36:C36"/>
    <mergeCell ref="D15:G15"/>
    <mergeCell ref="K15:N15"/>
    <mergeCell ref="B29:B31"/>
    <mergeCell ref="C29:G30"/>
    <mergeCell ref="C31:G31"/>
    <mergeCell ref="B32:C32"/>
    <mergeCell ref="B2:N2"/>
    <mergeCell ref="B1:J1"/>
    <mergeCell ref="K1:L1"/>
    <mergeCell ref="M1:N1"/>
    <mergeCell ref="B39:C39"/>
    <mergeCell ref="B38:C38"/>
    <mergeCell ref="B25:C25"/>
    <mergeCell ref="I38:J38"/>
    <mergeCell ref="B33:C33"/>
    <mergeCell ref="B34:C34"/>
    <mergeCell ref="D39:E39"/>
    <mergeCell ref="F39:G39"/>
    <mergeCell ref="I23:J23"/>
    <mergeCell ref="I24:J24"/>
    <mergeCell ref="I25:J25"/>
    <mergeCell ref="I26:J26"/>
    <mergeCell ref="K26:L26"/>
    <mergeCell ref="M26:N26"/>
    <mergeCell ref="I27:J27"/>
    <mergeCell ref="K27:L27"/>
    <mergeCell ref="M27:N27"/>
    <mergeCell ref="J3:N4"/>
    <mergeCell ref="J5:N5"/>
    <mergeCell ref="I6:J6"/>
    <mergeCell ref="I7:J7"/>
    <mergeCell ref="I8:J8"/>
    <mergeCell ref="I9:J9"/>
    <mergeCell ref="I10:J10"/>
    <mergeCell ref="I11:J11"/>
    <mergeCell ref="I12:J12"/>
    <mergeCell ref="I13:J13"/>
    <mergeCell ref="K13:L13"/>
    <mergeCell ref="M13:N13"/>
    <mergeCell ref="I14:J14"/>
    <mergeCell ref="K14:L14"/>
    <mergeCell ref="M14:N14"/>
    <mergeCell ref="B3:B5"/>
    <mergeCell ref="C3:G4"/>
    <mergeCell ref="C5:G5"/>
    <mergeCell ref="B6:C6"/>
    <mergeCell ref="B7:C7"/>
    <mergeCell ref="B8:C8"/>
    <mergeCell ref="B9:C9"/>
    <mergeCell ref="B10:C10"/>
    <mergeCell ref="B11:C11"/>
    <mergeCell ref="B12:C12"/>
    <mergeCell ref="B13:C13"/>
    <mergeCell ref="D13:E13"/>
    <mergeCell ref="F13:G13"/>
    <mergeCell ref="B14:C14"/>
    <mergeCell ref="D14:E14"/>
    <mergeCell ref="F14:G14"/>
  </mergeCells>
  <conditionalFormatting sqref="B20:G25 B33:G38 I33:N38 I20:N25 I7:N12 B7:G12">
    <cfRule type="cellIs" priority="24" dxfId="0" operator="equal" stopIfTrue="1">
      <formula>0</formula>
    </cfRule>
  </conditionalFormatting>
  <conditionalFormatting sqref="D20:G25 D33:G38 K33:N38 K20:N25 K7:N12 D7:G10 D12:G12">
    <cfRule type="cellIs" priority="23" dxfId="6" operator="equal" stopIfTrue="1">
      <formula>0</formula>
    </cfRule>
  </conditionalFormatting>
  <conditionalFormatting sqref="E20:E25 G20:G25 E33:E38 G33:G38 L33:L38 N33:N38 L20:L25 N20:N25 L7:L12 N7:N12 G7:G12 E7:E12">
    <cfRule type="cellIs" priority="1" dxfId="0" operator="equal" stopIfTrue="1">
      <formula>-630</formula>
    </cfRule>
  </conditionalFormatting>
  <printOptions/>
  <pageMargins left="0.2362204724409449" right="0.2362204724409449" top="0.15748031496062992" bottom="0.15748031496062992" header="0" footer="0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A51"/>
  <sheetViews>
    <sheetView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12.140625" style="7" customWidth="1"/>
    <col min="2" max="2" width="5.7109375" style="58" customWidth="1"/>
    <col min="3" max="3" width="21.57421875" style="7" customWidth="1"/>
    <col min="4" max="4" width="23.8515625" style="7" customWidth="1"/>
    <col min="5" max="6" width="8.8515625" style="58" customWidth="1"/>
    <col min="7" max="7" width="8.8515625" style="7" customWidth="1"/>
    <col min="8" max="8" width="1.421875" style="7" customWidth="1"/>
    <col min="9" max="9" width="7.140625" style="7" customWidth="1"/>
    <col min="10" max="13" width="7.00390625" style="7" customWidth="1"/>
    <col min="14" max="26" width="7.7109375" style="7" customWidth="1"/>
    <col min="27" max="27" width="9.7109375" style="7" customWidth="1"/>
    <col min="28" max="16384" width="11.421875" style="7" customWidth="1"/>
  </cols>
  <sheetData>
    <row r="1" spans="1:27" s="9" customFormat="1" ht="69" customHeight="1">
      <c r="A1" s="109" t="s">
        <v>62</v>
      </c>
      <c r="B1" s="109"/>
      <c r="C1" s="109"/>
      <c r="D1" s="109"/>
      <c r="E1" s="109"/>
      <c r="F1" s="68"/>
      <c r="G1" s="68"/>
      <c r="H1" s="68"/>
      <c r="I1" s="68"/>
      <c r="J1" s="134"/>
      <c r="K1" s="134"/>
      <c r="L1" s="134"/>
      <c r="M1" s="134"/>
      <c r="N1" s="12"/>
      <c r="O1" s="4"/>
      <c r="P1" s="134"/>
      <c r="Q1" s="134"/>
      <c r="R1" s="134"/>
      <c r="S1" s="134"/>
      <c r="U1" s="4"/>
      <c r="V1" s="134"/>
      <c r="W1" s="134"/>
      <c r="X1" s="137"/>
      <c r="Y1" s="137"/>
      <c r="Z1" s="5"/>
      <c r="AA1" s="10"/>
    </row>
    <row r="2" spans="2:7" ht="27.75" customHeight="1">
      <c r="B2" s="138" t="s">
        <v>56</v>
      </c>
      <c r="C2" s="138"/>
      <c r="D2" s="138"/>
      <c r="E2" s="138"/>
      <c r="F2" s="138"/>
      <c r="G2" s="138"/>
    </row>
    <row r="3" spans="2:11" ht="25.5" customHeight="1">
      <c r="B3" s="59" t="s">
        <v>35</v>
      </c>
      <c r="C3" s="59" t="s">
        <v>0</v>
      </c>
      <c r="D3" s="59" t="s">
        <v>36</v>
      </c>
      <c r="E3" s="79" t="s">
        <v>112</v>
      </c>
      <c r="F3" s="79" t="s">
        <v>111</v>
      </c>
      <c r="G3" s="59" t="s">
        <v>3</v>
      </c>
      <c r="H3" s="57"/>
      <c r="I3" s="57"/>
      <c r="J3" s="57"/>
      <c r="K3" s="57"/>
    </row>
    <row r="4" spans="2:7" ht="18" customHeight="1">
      <c r="B4" s="69" t="s">
        <v>4</v>
      </c>
      <c r="C4" s="92" t="str">
        <f>EINGABE!AB10</f>
        <v>Tobias Rohde</v>
      </c>
      <c r="D4" s="93" t="str">
        <f>EINGABE!B10</f>
        <v>BSG LZO / Stadt Oldenburg</v>
      </c>
      <c r="E4" s="69">
        <f>EINGABE!AC10</f>
        <v>682</v>
      </c>
      <c r="F4" s="69">
        <f>EINGABE!AE10</f>
        <v>702</v>
      </c>
      <c r="G4" s="89">
        <f aca="true" t="shared" si="0" ref="G4:G51">SUM(E4:F4)</f>
        <v>1384</v>
      </c>
    </row>
    <row r="5" spans="2:7" ht="13.5">
      <c r="B5" s="69" t="s">
        <v>5</v>
      </c>
      <c r="C5" s="94" t="str">
        <f>EINGABE!J12</f>
        <v>Peter Kleine-Kölker</v>
      </c>
      <c r="D5" s="93" t="str">
        <f>EINGABE!B12</f>
        <v>Marinearsenal Wilhelmshaven</v>
      </c>
      <c r="E5" s="69">
        <f>EINGABE!K12</f>
        <v>672</v>
      </c>
      <c r="F5" s="69">
        <f>EINGABE!M12</f>
        <v>698</v>
      </c>
      <c r="G5" s="89">
        <f t="shared" si="0"/>
        <v>1370</v>
      </c>
    </row>
    <row r="6" spans="2:7" ht="13.5">
      <c r="B6" s="69" t="s">
        <v>6</v>
      </c>
      <c r="C6" s="94" t="str">
        <f>EINGABE!P7</f>
        <v>Hartmut Kasimir</v>
      </c>
      <c r="D6" s="93" t="str">
        <f>EINGABE!B7</f>
        <v>BSG Telekom / Bahn Oldenburg</v>
      </c>
      <c r="E6" s="69">
        <f>EINGABE!Q7</f>
        <v>675</v>
      </c>
      <c r="F6" s="69">
        <f>EINGABE!S7</f>
        <v>692</v>
      </c>
      <c r="G6" s="89">
        <f t="shared" si="0"/>
        <v>1367</v>
      </c>
    </row>
    <row r="7" spans="2:7" ht="13.5">
      <c r="B7" s="69" t="s">
        <v>7</v>
      </c>
      <c r="C7" s="92" t="str">
        <f>EINGABE!AB6</f>
        <v>Stefan Grenz</v>
      </c>
      <c r="D7" s="93" t="str">
        <f>EINGABE!B6</f>
        <v>Hotel Goldenstedt Delmenhorst</v>
      </c>
      <c r="E7" s="69">
        <f>EINGABE!AC6</f>
        <v>667</v>
      </c>
      <c r="F7" s="69">
        <f>EINGABE!AE6</f>
        <v>696</v>
      </c>
      <c r="G7" s="89">
        <f t="shared" si="0"/>
        <v>1363</v>
      </c>
    </row>
    <row r="8" spans="2:7" ht="13.5">
      <c r="B8" s="69" t="s">
        <v>8</v>
      </c>
      <c r="C8" s="92" t="str">
        <f>EINGABE!V7</f>
        <v>Peter Schwettmann</v>
      </c>
      <c r="D8" s="93" t="str">
        <f>EINGABE!B7</f>
        <v>BSG Telekom / Bahn Oldenburg</v>
      </c>
      <c r="E8" s="69">
        <f>EINGABE!W7</f>
        <v>688</v>
      </c>
      <c r="F8" s="69">
        <f>EINGABE!Y7</f>
        <v>673</v>
      </c>
      <c r="G8" s="89">
        <f t="shared" si="0"/>
        <v>1361</v>
      </c>
    </row>
    <row r="9" spans="2:7" ht="13.5">
      <c r="B9" s="69" t="s">
        <v>9</v>
      </c>
      <c r="C9" s="92" t="str">
        <f>EINGABE!J6</f>
        <v>Detlef Sietas</v>
      </c>
      <c r="D9" s="93" t="str">
        <f>EINGABE!B6</f>
        <v>Hotel Goldenstedt Delmenhorst</v>
      </c>
      <c r="E9" s="69">
        <f>EINGABE!K6</f>
        <v>680</v>
      </c>
      <c r="F9" s="69">
        <f>EINGABE!M6</f>
        <v>680</v>
      </c>
      <c r="G9" s="89">
        <f t="shared" si="0"/>
        <v>1360</v>
      </c>
    </row>
    <row r="10" spans="2:7" ht="13.5">
      <c r="B10" s="69" t="s">
        <v>10</v>
      </c>
      <c r="C10" s="92" t="str">
        <f>EINGABE!J10</f>
        <v>Nils Spatz</v>
      </c>
      <c r="D10" s="93" t="str">
        <f>EINGABE!B10</f>
        <v>BSG LZO / Stadt Oldenburg</v>
      </c>
      <c r="E10" s="69">
        <f>EINGABE!K10</f>
        <v>669</v>
      </c>
      <c r="F10" s="69">
        <f>EINGABE!M10</f>
        <v>688</v>
      </c>
      <c r="G10" s="89">
        <f t="shared" si="0"/>
        <v>1357</v>
      </c>
    </row>
    <row r="11" spans="2:7" ht="13.5">
      <c r="B11" s="69" t="s">
        <v>11</v>
      </c>
      <c r="C11" s="94" t="str">
        <f>EINGABE!D14</f>
        <v>Stefan Busch</v>
      </c>
      <c r="D11" s="93" t="str">
        <f>EINGABE!B14</f>
        <v>Elektro Hoffmann Delmenhorst</v>
      </c>
      <c r="E11" s="69">
        <f>EINGABE!E14</f>
        <v>658</v>
      </c>
      <c r="F11" s="69">
        <f>EINGABE!G14</f>
        <v>692</v>
      </c>
      <c r="G11" s="89">
        <f t="shared" si="0"/>
        <v>1350</v>
      </c>
    </row>
    <row r="12" spans="2:7" ht="13.5">
      <c r="B12" s="69" t="s">
        <v>12</v>
      </c>
      <c r="C12" s="92" t="str">
        <f>EINGABE!V4</f>
        <v>Thomas Fischer</v>
      </c>
      <c r="D12" s="93" t="str">
        <f>EINGABE!B4</f>
        <v>BSG Premium Aerotec Nordenham</v>
      </c>
      <c r="E12" s="69">
        <f>EINGABE!W4</f>
        <v>664</v>
      </c>
      <c r="F12" s="69">
        <f>EINGABE!Y4</f>
        <v>683</v>
      </c>
      <c r="G12" s="89">
        <f t="shared" si="0"/>
        <v>1347</v>
      </c>
    </row>
    <row r="13" spans="2:7" ht="13.5">
      <c r="B13" s="69"/>
      <c r="C13" s="92" t="str">
        <f>EINGABE!P9</f>
        <v>Freddy Winter</v>
      </c>
      <c r="D13" s="93" t="str">
        <f>EINGABE!B9</f>
        <v>Sparkasse Hannover</v>
      </c>
      <c r="E13" s="69">
        <f>EINGABE!Q9</f>
        <v>673</v>
      </c>
      <c r="F13" s="69">
        <f>EINGABE!S9</f>
        <v>674</v>
      </c>
      <c r="G13" s="89">
        <f t="shared" si="0"/>
        <v>1347</v>
      </c>
    </row>
    <row r="14" spans="2:7" ht="13.5">
      <c r="B14" s="69" t="s">
        <v>14</v>
      </c>
      <c r="C14" s="92" t="str">
        <f>EINGABE!J13</f>
        <v>Holger Mangels</v>
      </c>
      <c r="D14" s="93" t="str">
        <f>EINGABE!B13</f>
        <v>Team LBSV Bremen</v>
      </c>
      <c r="E14" s="69">
        <f>EINGABE!K13</f>
        <v>670</v>
      </c>
      <c r="F14" s="69">
        <f>EINGABE!M13</f>
        <v>676</v>
      </c>
      <c r="G14" s="89">
        <f t="shared" si="0"/>
        <v>1346</v>
      </c>
    </row>
    <row r="15" spans="2:7" ht="13.5">
      <c r="B15" s="69"/>
      <c r="C15" s="92" t="str">
        <f>EINGABE!D7</f>
        <v>Hans-Joachim Schneider</v>
      </c>
      <c r="D15" s="93" t="str">
        <f>EINGABE!B7</f>
        <v>BSG Telekom / Bahn Oldenburg</v>
      </c>
      <c r="E15" s="69">
        <f>EINGABE!E7</f>
        <v>662</v>
      </c>
      <c r="F15" s="69">
        <f>EINGABE!G7</f>
        <v>684</v>
      </c>
      <c r="G15" s="89">
        <f t="shared" si="0"/>
        <v>1346</v>
      </c>
    </row>
    <row r="16" spans="2:7" ht="13.5">
      <c r="B16" s="69"/>
      <c r="C16" s="95" t="str">
        <f>EINGABE!J4</f>
        <v>Merlin Klima</v>
      </c>
      <c r="D16" s="93" t="str">
        <f>EINGABE!B4</f>
        <v>BSG Premium Aerotec Nordenham</v>
      </c>
      <c r="E16" s="69">
        <f>EINGABE!K4</f>
        <v>660</v>
      </c>
      <c r="F16" s="69">
        <f>EINGABE!M4</f>
        <v>686</v>
      </c>
      <c r="G16" s="89">
        <f t="shared" si="0"/>
        <v>1346</v>
      </c>
    </row>
    <row r="17" spans="2:7" ht="13.5">
      <c r="B17" s="69" t="s">
        <v>113</v>
      </c>
      <c r="C17" s="92" t="str">
        <f>EINGABE!AB11</f>
        <v>Joachim Nevermann</v>
      </c>
      <c r="D17" s="93" t="str">
        <f>EINGABE!B11</f>
        <v>Stadtwerke Kiel 2</v>
      </c>
      <c r="E17" s="69">
        <f>EINGABE!AC11</f>
        <v>665</v>
      </c>
      <c r="F17" s="69">
        <f>EINGABE!AE11</f>
        <v>679</v>
      </c>
      <c r="G17" s="89">
        <f t="shared" si="0"/>
        <v>1344</v>
      </c>
    </row>
    <row r="18" spans="2:7" ht="13.5">
      <c r="B18" s="69" t="s">
        <v>114</v>
      </c>
      <c r="C18" s="94" t="str">
        <f>EINGABE!J7</f>
        <v>Jürgen Döpke</v>
      </c>
      <c r="D18" s="93" t="str">
        <f>EINGABE!B7</f>
        <v>BSG Telekom / Bahn Oldenburg</v>
      </c>
      <c r="E18" s="69">
        <f>EINGABE!K7</f>
        <v>663</v>
      </c>
      <c r="F18" s="69">
        <f>EINGABE!M7</f>
        <v>679</v>
      </c>
      <c r="G18" s="89">
        <f t="shared" si="0"/>
        <v>1342</v>
      </c>
    </row>
    <row r="19" spans="2:7" ht="13.5">
      <c r="B19" s="69"/>
      <c r="C19" s="92" t="str">
        <f>EINGABE!J8</f>
        <v>Lars Eggers</v>
      </c>
      <c r="D19" s="93" t="str">
        <f>EINGABE!B8</f>
        <v>ERGO sports Hamburg</v>
      </c>
      <c r="E19" s="69">
        <f>EINGABE!K8</f>
        <v>655</v>
      </c>
      <c r="F19" s="69">
        <f>EINGABE!M8</f>
        <v>687</v>
      </c>
      <c r="G19" s="89">
        <f t="shared" si="0"/>
        <v>1342</v>
      </c>
    </row>
    <row r="20" spans="2:7" ht="13.5">
      <c r="B20" s="69" t="s">
        <v>115</v>
      </c>
      <c r="C20" s="92" t="str">
        <f>EINGABE!J9</f>
        <v>Hanno Kuhn</v>
      </c>
      <c r="D20" s="93" t="str">
        <f>EINGABE!B9</f>
        <v>Sparkasse Hannover</v>
      </c>
      <c r="E20" s="85">
        <f>EINGABE!K9</f>
        <v>660</v>
      </c>
      <c r="F20" s="85">
        <f>EINGABE!M9</f>
        <v>677</v>
      </c>
      <c r="G20" s="89">
        <f t="shared" si="0"/>
        <v>1337</v>
      </c>
    </row>
    <row r="21" spans="2:7" ht="13.5">
      <c r="B21" s="69" t="s">
        <v>116</v>
      </c>
      <c r="C21" s="95" t="str">
        <f>EINGABE!P5</f>
        <v>Albert Kissuth</v>
      </c>
      <c r="D21" s="93" t="str">
        <f>EINGABE!B5</f>
        <v>Stadtwerke Kiel 1</v>
      </c>
      <c r="E21" s="69">
        <f>EINGABE!Q5</f>
        <v>650</v>
      </c>
      <c r="F21" s="69">
        <f>EINGABE!S5</f>
        <v>685</v>
      </c>
      <c r="G21" s="89">
        <f t="shared" si="0"/>
        <v>1335</v>
      </c>
    </row>
    <row r="22" spans="2:7" ht="13.5">
      <c r="B22" s="69"/>
      <c r="C22" s="92" t="str">
        <f>EINGABE!P8</f>
        <v>Jens Hoffmann</v>
      </c>
      <c r="D22" s="93" t="str">
        <f>EINGABE!B8</f>
        <v>ERGO sports Hamburg</v>
      </c>
      <c r="E22" s="85">
        <f>EINGABE!Q8</f>
        <v>650</v>
      </c>
      <c r="F22" s="85">
        <f>EINGABE!S8</f>
        <v>685</v>
      </c>
      <c r="G22" s="89">
        <f t="shared" si="0"/>
        <v>1335</v>
      </c>
    </row>
    <row r="23" spans="2:7" ht="13.5">
      <c r="B23" s="69"/>
      <c r="C23" s="92" t="str">
        <f>EINGABE!AB12</f>
        <v>Stefan Baumann</v>
      </c>
      <c r="D23" s="93" t="str">
        <f>EINGABE!B12</f>
        <v>Marinearsenal Wilhelmshaven</v>
      </c>
      <c r="E23" s="69">
        <f>EINGABE!AC12</f>
        <v>652</v>
      </c>
      <c r="F23" s="69">
        <f>EINGABE!AE12</f>
        <v>683</v>
      </c>
      <c r="G23" s="89">
        <f t="shared" si="0"/>
        <v>1335</v>
      </c>
    </row>
    <row r="24" spans="2:7" ht="13.5">
      <c r="B24" s="69" t="s">
        <v>117</v>
      </c>
      <c r="C24" s="92" t="str">
        <f>EINGABE!P13</f>
        <v>Volker Meyer</v>
      </c>
      <c r="D24" s="93" t="str">
        <f>EINGABE!B13</f>
        <v>Team LBSV Bremen</v>
      </c>
      <c r="E24" s="69">
        <f>EINGABE!Q13</f>
        <v>653</v>
      </c>
      <c r="F24" s="69">
        <f>EINGABE!S13</f>
        <v>679</v>
      </c>
      <c r="G24" s="89">
        <f t="shared" si="0"/>
        <v>1332</v>
      </c>
    </row>
    <row r="25" spans="2:7" ht="13.5">
      <c r="B25" s="69" t="s">
        <v>118</v>
      </c>
      <c r="C25" s="92" t="str">
        <f>EINGABE!P11</f>
        <v>Wolfgang Friederichsen</v>
      </c>
      <c r="D25" s="93" t="str">
        <f>EINGABE!B11</f>
        <v>Stadtwerke Kiel 2</v>
      </c>
      <c r="E25" s="69">
        <f>EINGABE!Q11</f>
        <v>662</v>
      </c>
      <c r="F25" s="69">
        <f>EINGABE!S11</f>
        <v>669</v>
      </c>
      <c r="G25" s="89">
        <f t="shared" si="0"/>
        <v>1331</v>
      </c>
    </row>
    <row r="26" spans="2:7" ht="13.5">
      <c r="B26" s="69" t="s">
        <v>119</v>
      </c>
      <c r="C26" s="95" t="str">
        <f>EINGABE!D9</f>
        <v>Klaus Furmann</v>
      </c>
      <c r="D26" s="93" t="str">
        <f>EINGABE!B9</f>
        <v>Sparkasse Hannover</v>
      </c>
      <c r="E26" s="69">
        <f>EINGABE!E9</f>
        <v>657</v>
      </c>
      <c r="F26" s="69">
        <f>EINGABE!G9</f>
        <v>673</v>
      </c>
      <c r="G26" s="89">
        <f t="shared" si="0"/>
        <v>1330</v>
      </c>
    </row>
    <row r="27" spans="2:7" ht="13.5">
      <c r="B27" s="69" t="s">
        <v>120</v>
      </c>
      <c r="C27" s="94" t="str">
        <f>EINGABE!P4</f>
        <v>Pascal Klima</v>
      </c>
      <c r="D27" s="93" t="str">
        <f>EINGABE!B4</f>
        <v>BSG Premium Aerotec Nordenham</v>
      </c>
      <c r="E27" s="69">
        <f>EINGABE!Q4</f>
        <v>665</v>
      </c>
      <c r="F27" s="69">
        <f>EINGABE!S4</f>
        <v>662</v>
      </c>
      <c r="G27" s="89">
        <f t="shared" si="0"/>
        <v>1327</v>
      </c>
    </row>
    <row r="28" spans="2:7" ht="13.5">
      <c r="B28" s="69"/>
      <c r="C28" s="92" t="str">
        <f>EINGABE!V5</f>
        <v>Sven Bäumer</v>
      </c>
      <c r="D28" s="93" t="str">
        <f>EINGABE!B5</f>
        <v>Stadtwerke Kiel 1</v>
      </c>
      <c r="E28" s="69">
        <f>EINGABE!W5</f>
        <v>658</v>
      </c>
      <c r="F28" s="69">
        <f>EINGABE!Y5</f>
        <v>669</v>
      </c>
      <c r="G28" s="89">
        <f t="shared" si="0"/>
        <v>1327</v>
      </c>
    </row>
    <row r="29" spans="2:7" ht="13.5">
      <c r="B29" s="69" t="s">
        <v>121</v>
      </c>
      <c r="C29" s="94" t="str">
        <f>EINGABE!J14</f>
        <v>Torsten Schiller</v>
      </c>
      <c r="D29" s="93" t="str">
        <f>EINGABE!B14</f>
        <v>Elektro Hoffmann Delmenhorst</v>
      </c>
      <c r="E29" s="69">
        <f>EINGABE!K14</f>
        <v>660</v>
      </c>
      <c r="F29" s="69">
        <f>EINGABE!M14</f>
        <v>666</v>
      </c>
      <c r="G29" s="89">
        <f t="shared" si="0"/>
        <v>1326</v>
      </c>
    </row>
    <row r="30" spans="2:7" ht="13.5">
      <c r="B30" s="69"/>
      <c r="C30" s="94" t="str">
        <f>EINGABE!AB13</f>
        <v>Egon Wendelken</v>
      </c>
      <c r="D30" s="93" t="str">
        <f>EINGABE!B13</f>
        <v>Team LBSV Bremen</v>
      </c>
      <c r="E30" s="69">
        <f>EINGABE!AC13</f>
        <v>673</v>
      </c>
      <c r="F30" s="69">
        <f>EINGABE!AE13</f>
        <v>653</v>
      </c>
      <c r="G30" s="89">
        <f t="shared" si="0"/>
        <v>1326</v>
      </c>
    </row>
    <row r="31" spans="2:7" ht="13.5">
      <c r="B31" s="69" t="s">
        <v>122</v>
      </c>
      <c r="C31" s="95" t="str">
        <f>EINGABE!V6</f>
        <v>Günther Praß</v>
      </c>
      <c r="D31" s="93" t="str">
        <f>EINGABE!B6</f>
        <v>Hotel Goldenstedt Delmenhorst</v>
      </c>
      <c r="E31" s="69">
        <f>EINGABE!W6</f>
        <v>656</v>
      </c>
      <c r="F31" s="69">
        <f>EINGABE!Y6</f>
        <v>669</v>
      </c>
      <c r="G31" s="89">
        <f t="shared" si="0"/>
        <v>1325</v>
      </c>
    </row>
    <row r="32" spans="2:7" ht="13.5">
      <c r="B32" s="69" t="s">
        <v>123</v>
      </c>
      <c r="C32" s="95" t="str">
        <f>EINGABE!P6</f>
        <v>Albert Goldenstedt</v>
      </c>
      <c r="D32" s="93" t="str">
        <f>EINGABE!B6</f>
        <v>Hotel Goldenstedt Delmenhorst</v>
      </c>
      <c r="E32" s="85">
        <f>EINGABE!Q6</f>
        <v>667</v>
      </c>
      <c r="F32" s="85">
        <f>EINGABE!S6</f>
        <v>654</v>
      </c>
      <c r="G32" s="89">
        <f t="shared" si="0"/>
        <v>1321</v>
      </c>
    </row>
    <row r="33" spans="2:7" ht="13.5">
      <c r="B33" s="69" t="s">
        <v>124</v>
      </c>
      <c r="C33" s="94" t="str">
        <f>EINGABE!AB14</f>
        <v>Günter Biermann</v>
      </c>
      <c r="D33" s="93" t="str">
        <f>EINGABE!B14</f>
        <v>Elektro Hoffmann Delmenhorst</v>
      </c>
      <c r="E33" s="69">
        <f>EINGABE!AC14</f>
        <v>659</v>
      </c>
      <c r="F33" s="69">
        <f>EINGABE!AE14</f>
        <v>661</v>
      </c>
      <c r="G33" s="89">
        <f t="shared" si="0"/>
        <v>1320</v>
      </c>
    </row>
    <row r="34" spans="2:7" ht="13.5">
      <c r="B34" s="69" t="s">
        <v>125</v>
      </c>
      <c r="C34" s="97" t="str">
        <f>EINGABE!AH12</f>
        <v>Wolfgang Kraeft</v>
      </c>
      <c r="D34" s="93" t="str">
        <f>EINGABE!B12</f>
        <v>Marinearsenal Wilhelmshaven</v>
      </c>
      <c r="E34" s="85">
        <f>EINGABE!AI12</f>
        <v>652</v>
      </c>
      <c r="F34" s="85">
        <f>EINGABE!AK12</f>
        <v>664</v>
      </c>
      <c r="G34" s="89">
        <f t="shared" si="0"/>
        <v>1316</v>
      </c>
    </row>
    <row r="35" spans="2:7" ht="13.5">
      <c r="B35" s="69" t="s">
        <v>126</v>
      </c>
      <c r="C35" s="93" t="str">
        <f>EINGABE!P10</f>
        <v>Axel Villbrandt</v>
      </c>
      <c r="D35" s="93" t="str">
        <f>EINGABE!B10</f>
        <v>BSG LZO / Stadt Oldenburg</v>
      </c>
      <c r="E35" s="69">
        <f>EINGABE!Q10</f>
        <v>664</v>
      </c>
      <c r="F35" s="69">
        <f>EINGABE!S10</f>
        <v>651</v>
      </c>
      <c r="G35" s="89">
        <f t="shared" si="0"/>
        <v>1315</v>
      </c>
    </row>
    <row r="36" spans="2:7" ht="13.5">
      <c r="B36" s="69" t="s">
        <v>127</v>
      </c>
      <c r="C36" s="93" t="str">
        <f>EINGABE!D5</f>
        <v>Jochen Steffen</v>
      </c>
      <c r="D36" s="93" t="str">
        <f>EINGABE!B5</f>
        <v>Stadtwerke Kiel 1</v>
      </c>
      <c r="E36" s="69">
        <f>EINGABE!E5</f>
        <v>652</v>
      </c>
      <c r="F36" s="69">
        <f>EINGABE!G5</f>
        <v>662</v>
      </c>
      <c r="G36" s="89">
        <f t="shared" si="0"/>
        <v>1314</v>
      </c>
    </row>
    <row r="37" spans="2:7" ht="13.5">
      <c r="B37" s="69" t="s">
        <v>128</v>
      </c>
      <c r="C37" s="93" t="str">
        <f>EINGABE!V12</f>
        <v>Gerold Harms</v>
      </c>
      <c r="D37" s="93" t="str">
        <f>EINGABE!B12</f>
        <v>Marinearsenal Wilhelmshaven</v>
      </c>
      <c r="E37" s="69">
        <f>EINGABE!W12</f>
        <v>639</v>
      </c>
      <c r="F37" s="69">
        <f>EINGABE!Y12</f>
        <v>673</v>
      </c>
      <c r="G37" s="89">
        <f t="shared" si="0"/>
        <v>1312</v>
      </c>
    </row>
    <row r="38" spans="2:7" ht="13.5">
      <c r="B38" s="69" t="s">
        <v>129</v>
      </c>
      <c r="C38" s="93" t="str">
        <f>EINGABE!P12</f>
        <v>Olaf Meinhardt</v>
      </c>
      <c r="D38" s="93" t="str">
        <f>EINGABE!B12</f>
        <v>Marinearsenal Wilhelmshaven</v>
      </c>
      <c r="E38" s="69">
        <f>EINGABE!Q12</f>
        <v>649</v>
      </c>
      <c r="F38" s="69">
        <f>EINGABE!S12</f>
        <v>662</v>
      </c>
      <c r="G38" s="89">
        <f t="shared" si="0"/>
        <v>1311</v>
      </c>
    </row>
    <row r="39" spans="2:7" ht="13.5">
      <c r="B39" s="69" t="s">
        <v>130</v>
      </c>
      <c r="C39" s="96" t="str">
        <f>EINGABE!D8</f>
        <v>Sven Berthold</v>
      </c>
      <c r="D39" s="93" t="str">
        <f>EINGABE!B8</f>
        <v>ERGO sports Hamburg</v>
      </c>
      <c r="E39" s="69">
        <f>EINGABE!E8</f>
        <v>661</v>
      </c>
      <c r="F39" s="69">
        <f>EINGABE!G8</f>
        <v>649</v>
      </c>
      <c r="G39" s="89">
        <f t="shared" si="0"/>
        <v>1310</v>
      </c>
    </row>
    <row r="40" spans="2:7" ht="13.5">
      <c r="B40" s="69" t="s">
        <v>131</v>
      </c>
      <c r="C40" s="93" t="str">
        <f>EINGABE!D4</f>
        <v>Sascha von Minden</v>
      </c>
      <c r="D40" s="93" t="str">
        <f>EINGABE!B4</f>
        <v>BSG Premium Aerotec Nordenham</v>
      </c>
      <c r="E40" s="85">
        <f>EINGABE!E4</f>
        <v>634</v>
      </c>
      <c r="F40" s="85">
        <f>EINGABE!G4</f>
        <v>668</v>
      </c>
      <c r="G40" s="89">
        <f t="shared" si="0"/>
        <v>1302</v>
      </c>
    </row>
    <row r="41" spans="2:7" ht="13.5">
      <c r="B41" s="69" t="s">
        <v>132</v>
      </c>
      <c r="C41" s="96" t="str">
        <f>EINGABE!V13</f>
        <v>Amelio Sozio</v>
      </c>
      <c r="D41" s="93" t="str">
        <f>EINGABE!B13</f>
        <v>Team LBSV Bremen</v>
      </c>
      <c r="E41" s="69">
        <f>EINGABE!W13</f>
        <v>654</v>
      </c>
      <c r="F41" s="69">
        <f>EINGABE!Y13</f>
        <v>645</v>
      </c>
      <c r="G41" s="89">
        <f t="shared" si="0"/>
        <v>1299</v>
      </c>
    </row>
    <row r="42" spans="2:7" ht="13.5">
      <c r="B42" s="69" t="s">
        <v>133</v>
      </c>
      <c r="C42" s="93" t="str">
        <f>EINGABE!V9</f>
        <v>Hugo Rechziegler</v>
      </c>
      <c r="D42" s="93" t="str">
        <f>EINGABE!B9</f>
        <v>Sparkasse Hannover</v>
      </c>
      <c r="E42" s="69">
        <f>EINGABE!W9</f>
        <v>651</v>
      </c>
      <c r="F42" s="69">
        <f>EINGABE!Y9</f>
        <v>646</v>
      </c>
      <c r="G42" s="89">
        <f t="shared" si="0"/>
        <v>1297</v>
      </c>
    </row>
    <row r="43" spans="2:7" ht="13.5">
      <c r="B43" s="69" t="s">
        <v>134</v>
      </c>
      <c r="C43" s="96" t="str">
        <f>EINGABE!V14</f>
        <v>Marc Redmann</v>
      </c>
      <c r="D43" s="93" t="str">
        <f>EINGABE!B14</f>
        <v>Elektro Hoffmann Delmenhorst</v>
      </c>
      <c r="E43" s="69">
        <f>EINGABE!W14</f>
        <v>645</v>
      </c>
      <c r="F43" s="69">
        <f>EINGABE!Y14</f>
        <v>650</v>
      </c>
      <c r="G43" s="89">
        <f t="shared" si="0"/>
        <v>1295</v>
      </c>
    </row>
    <row r="44" spans="2:7" ht="13.5">
      <c r="B44" s="69" t="s">
        <v>135</v>
      </c>
      <c r="C44" s="93" t="str">
        <f>EINGABE!V8</f>
        <v>Torsten Schmidt</v>
      </c>
      <c r="D44" s="93" t="str">
        <f>EINGABE!B8</f>
        <v>ERGO sports Hamburg</v>
      </c>
      <c r="E44" s="69">
        <f>EINGABE!W8</f>
        <v>612</v>
      </c>
      <c r="F44" s="69">
        <f>EINGABE!Y8</f>
        <v>682</v>
      </c>
      <c r="G44" s="89">
        <f t="shared" si="0"/>
        <v>1294</v>
      </c>
    </row>
    <row r="45" spans="2:7" ht="13.5">
      <c r="B45" s="69" t="s">
        <v>136</v>
      </c>
      <c r="C45" s="97" t="str">
        <f>EINGABE!AB4</f>
        <v>Gerd Kobbenbring</v>
      </c>
      <c r="D45" s="93" t="str">
        <f>EINGABE!B4</f>
        <v>BSG Premium Aerotec Nordenham</v>
      </c>
      <c r="E45" s="69">
        <f>EINGABE!AC4</f>
        <v>645</v>
      </c>
      <c r="F45" s="69">
        <f>EINGABE!AE4</f>
        <v>648</v>
      </c>
      <c r="G45" s="89">
        <f t="shared" si="0"/>
        <v>1293</v>
      </c>
    </row>
    <row r="46" spans="2:7" ht="13.5">
      <c r="B46" s="69" t="s">
        <v>137</v>
      </c>
      <c r="C46" s="96" t="str">
        <f>EINGABE!J11</f>
        <v>Heinrich Clausen</v>
      </c>
      <c r="D46" s="93" t="str">
        <f>EINGABE!B11</f>
        <v>Stadtwerke Kiel 2</v>
      </c>
      <c r="E46" s="69">
        <f>EINGABE!K11</f>
        <v>650</v>
      </c>
      <c r="F46" s="69">
        <f>EINGABE!M11</f>
        <v>641</v>
      </c>
      <c r="G46" s="89">
        <f t="shared" si="0"/>
        <v>1291</v>
      </c>
    </row>
    <row r="47" spans="2:7" ht="13.5">
      <c r="B47" s="69" t="s">
        <v>138</v>
      </c>
      <c r="C47" s="93" t="str">
        <f>EINGABE!D11</f>
        <v>Michael Zielke</v>
      </c>
      <c r="D47" s="93" t="str">
        <f>EINGABE!B11</f>
        <v>Stadtwerke Kiel 2</v>
      </c>
      <c r="E47" s="69">
        <f>EINGABE!E11</f>
        <v>630</v>
      </c>
      <c r="F47" s="69">
        <f>EINGABE!G11</f>
        <v>656</v>
      </c>
      <c r="G47" s="89">
        <f t="shared" si="0"/>
        <v>1286</v>
      </c>
    </row>
    <row r="48" spans="2:7" ht="13.5">
      <c r="B48" s="69" t="s">
        <v>139</v>
      </c>
      <c r="C48" s="93" t="str">
        <f>EINGABE!V11</f>
        <v>Rainer Sicka</v>
      </c>
      <c r="D48" s="93" t="str">
        <f>EINGABE!B11</f>
        <v>Stadtwerke Kiel 2</v>
      </c>
      <c r="E48" s="69">
        <f>EINGABE!W11</f>
        <v>638</v>
      </c>
      <c r="F48" s="69">
        <f>EINGABE!Y11</f>
        <v>641</v>
      </c>
      <c r="G48" s="89">
        <f t="shared" si="0"/>
        <v>1279</v>
      </c>
    </row>
    <row r="49" spans="2:7" ht="13.5">
      <c r="B49" s="69" t="s">
        <v>140</v>
      </c>
      <c r="C49" s="93" t="str">
        <f>EINGABE!D6</f>
        <v>Peter Sietas</v>
      </c>
      <c r="D49" s="93" t="str">
        <f>EINGABE!B6</f>
        <v>Hotel Goldenstedt Delmenhorst</v>
      </c>
      <c r="E49" s="90">
        <f>EINGABE!E6</f>
        <v>623</v>
      </c>
      <c r="F49" s="90">
        <f>EINGABE!G6</f>
        <v>646</v>
      </c>
      <c r="G49" s="89">
        <f t="shared" si="0"/>
        <v>1269</v>
      </c>
    </row>
    <row r="50" spans="2:7" ht="13.5">
      <c r="B50" s="69"/>
      <c r="C50" s="97" t="str">
        <f>EINGABE!AH9</f>
        <v>Norbert Richter</v>
      </c>
      <c r="D50" s="93" t="str">
        <f>EINGABE!B9</f>
        <v>Sparkasse Hannover</v>
      </c>
      <c r="E50" s="91">
        <f>EINGABE!AI9</f>
        <v>0</v>
      </c>
      <c r="F50" s="91">
        <f>EINGABE!AK9</f>
        <v>0</v>
      </c>
      <c r="G50" s="85">
        <f t="shared" si="0"/>
        <v>0</v>
      </c>
    </row>
    <row r="51" spans="2:7" ht="13.5">
      <c r="B51" s="69"/>
      <c r="C51" s="96" t="str">
        <f>EINGABE!D12</f>
        <v>Hans Dorn</v>
      </c>
      <c r="D51" s="93" t="str">
        <f>EINGABE!B12</f>
        <v>Marinearsenal Wilhelmshaven</v>
      </c>
      <c r="E51" s="90">
        <f>EINGABE!E12</f>
        <v>0</v>
      </c>
      <c r="F51" s="90">
        <f>EINGABE!G12</f>
        <v>0</v>
      </c>
      <c r="G51" s="89">
        <f t="shared" si="0"/>
        <v>0</v>
      </c>
    </row>
  </sheetData>
  <sheetProtection password="E3A1" sheet="1" selectLockedCells="1" selectUnlockedCells="1"/>
  <mergeCells count="8">
    <mergeCell ref="X1:Y1"/>
    <mergeCell ref="B2:G2"/>
    <mergeCell ref="J1:K1"/>
    <mergeCell ref="L1:M1"/>
    <mergeCell ref="P1:Q1"/>
    <mergeCell ref="R1:S1"/>
    <mergeCell ref="V1:W1"/>
    <mergeCell ref="A1:E1"/>
  </mergeCells>
  <conditionalFormatting sqref="G4:G51">
    <cfRule type="cellIs" priority="1" dxfId="0" operator="equal" stopIfTrue="1">
      <formula>0</formula>
    </cfRule>
  </conditionalFormatting>
  <printOptions/>
  <pageMargins left="0.2362204724409449" right="0.2362204724409449" top="0.5511811023622047" bottom="0.15748031496062992" header="0" footer="0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7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12.140625" style="7" customWidth="1"/>
    <col min="2" max="2" width="5.7109375" style="58" customWidth="1"/>
    <col min="3" max="3" width="21.57421875" style="7" hidden="1" customWidth="1"/>
    <col min="4" max="5" width="23.7109375" style="7" customWidth="1"/>
    <col min="6" max="8" width="8.8515625" style="7" customWidth="1"/>
    <col min="9" max="9" width="1.421875" style="7" customWidth="1"/>
    <col min="10" max="10" width="7.140625" style="7" customWidth="1"/>
    <col min="11" max="14" width="7.00390625" style="7" customWidth="1"/>
    <col min="15" max="27" width="7.7109375" style="7" customWidth="1"/>
    <col min="28" max="28" width="9.7109375" style="7" customWidth="1"/>
    <col min="29" max="16384" width="11.421875" style="7" customWidth="1"/>
  </cols>
  <sheetData>
    <row r="1" spans="1:28" s="9" customFormat="1" ht="69" customHeight="1">
      <c r="A1" s="109" t="s">
        <v>62</v>
      </c>
      <c r="B1" s="109"/>
      <c r="C1" s="109"/>
      <c r="D1" s="109"/>
      <c r="E1" s="109"/>
      <c r="F1" s="109"/>
      <c r="G1" s="68"/>
      <c r="H1" s="68"/>
      <c r="I1" s="68"/>
      <c r="J1" s="68"/>
      <c r="K1" s="134"/>
      <c r="L1" s="134"/>
      <c r="M1" s="134"/>
      <c r="N1" s="134"/>
      <c r="O1" s="12"/>
      <c r="P1" s="4"/>
      <c r="Q1" s="134"/>
      <c r="R1" s="134"/>
      <c r="S1" s="134"/>
      <c r="T1" s="134"/>
      <c r="V1" s="4"/>
      <c r="W1" s="134"/>
      <c r="X1" s="134"/>
      <c r="Y1" s="137"/>
      <c r="Z1" s="137"/>
      <c r="AA1" s="5"/>
      <c r="AB1" s="10"/>
    </row>
    <row r="2" spans="2:8" ht="27.75" customHeight="1">
      <c r="B2" s="138" t="s">
        <v>57</v>
      </c>
      <c r="C2" s="138"/>
      <c r="D2" s="138"/>
      <c r="E2" s="138"/>
      <c r="F2" s="138"/>
      <c r="G2" s="138"/>
      <c r="H2" s="138"/>
    </row>
    <row r="3" spans="2:12" ht="25.5" customHeight="1">
      <c r="B3" s="59" t="s">
        <v>35</v>
      </c>
      <c r="C3" s="60" t="s">
        <v>0</v>
      </c>
      <c r="D3" s="59" t="s">
        <v>0</v>
      </c>
      <c r="E3" s="59" t="s">
        <v>36</v>
      </c>
      <c r="F3" s="79" t="s">
        <v>112</v>
      </c>
      <c r="G3" s="79" t="s">
        <v>111</v>
      </c>
      <c r="H3" s="59" t="s">
        <v>3</v>
      </c>
      <c r="I3" s="57"/>
      <c r="J3" s="57"/>
      <c r="K3" s="57"/>
      <c r="L3" s="57"/>
    </row>
    <row r="4" spans="2:8" ht="18" customHeight="1">
      <c r="B4" s="69" t="s">
        <v>4</v>
      </c>
      <c r="C4" s="98"/>
      <c r="D4" s="97" t="str">
        <f>EINGABE!AH5</f>
        <v>Britta Felgendreher</v>
      </c>
      <c r="E4" s="93" t="str">
        <f>EINGABE!B5</f>
        <v>Stadtwerke Kiel 1</v>
      </c>
      <c r="F4" s="85">
        <f>EINGABE!AI5</f>
        <v>682</v>
      </c>
      <c r="G4" s="85">
        <f>EINGABE!AK5</f>
        <v>688</v>
      </c>
      <c r="H4" s="84">
        <f aca="true" t="shared" si="0" ref="H4:H14">SUM(F4:G4)</f>
        <v>1370</v>
      </c>
    </row>
    <row r="5" spans="2:8" ht="13.5">
      <c r="B5" s="69" t="s">
        <v>5</v>
      </c>
      <c r="C5" s="99"/>
      <c r="D5" s="93" t="str">
        <f>EINGABE!D10</f>
        <v>Urte Schütte</v>
      </c>
      <c r="E5" s="93" t="str">
        <f>EINGABE!B10</f>
        <v>BSG LZO / Stadt Oldenburg</v>
      </c>
      <c r="F5" s="69">
        <f>EINGABE!E10</f>
        <v>667</v>
      </c>
      <c r="G5" s="69">
        <f>EINGABE!G10</f>
        <v>688</v>
      </c>
      <c r="H5" s="84">
        <f t="shared" si="0"/>
        <v>1355</v>
      </c>
    </row>
    <row r="6" spans="2:8" ht="13.5">
      <c r="B6" s="69" t="s">
        <v>6</v>
      </c>
      <c r="C6" s="99"/>
      <c r="D6" s="93" t="str">
        <f>EINGABE!D13</f>
        <v>Jenny Hellrung</v>
      </c>
      <c r="E6" s="93" t="str">
        <f>EINGABE!B13</f>
        <v>Team LBSV Bremen</v>
      </c>
      <c r="F6" s="69">
        <f>EINGABE!E13</f>
        <v>681</v>
      </c>
      <c r="G6" s="69">
        <f>EINGABE!G13</f>
        <v>665</v>
      </c>
      <c r="H6" s="84">
        <f t="shared" si="0"/>
        <v>1346</v>
      </c>
    </row>
    <row r="7" spans="2:8" ht="13.5">
      <c r="B7" s="69" t="s">
        <v>7</v>
      </c>
      <c r="C7" s="99"/>
      <c r="D7" s="96" t="str">
        <f>EINGABE!P14</f>
        <v>Meike Märtens</v>
      </c>
      <c r="E7" s="96" t="str">
        <f>EINGABE!B14</f>
        <v>Elektro Hoffmann Delmenhorst</v>
      </c>
      <c r="F7" s="69">
        <f>EINGABE!Q14</f>
        <v>661</v>
      </c>
      <c r="G7" s="69">
        <f>EINGABE!S14</f>
        <v>671</v>
      </c>
      <c r="H7" s="84">
        <f t="shared" si="0"/>
        <v>1332</v>
      </c>
    </row>
    <row r="8" spans="2:8" ht="13.5">
      <c r="B8" s="69" t="s">
        <v>8</v>
      </c>
      <c r="C8" s="99"/>
      <c r="D8" s="93" t="str">
        <f>EINGABE!AB7</f>
        <v>Andrea Spiekermann</v>
      </c>
      <c r="E8" s="93" t="str">
        <f>EINGABE!B7</f>
        <v>BSG Telekom / Bahn Oldenburg</v>
      </c>
      <c r="F8" s="69">
        <f>EINGABE!AC7</f>
        <v>652</v>
      </c>
      <c r="G8" s="69">
        <f>EINGABE!AE7</f>
        <v>678</v>
      </c>
      <c r="H8" s="84">
        <f t="shared" si="0"/>
        <v>1330</v>
      </c>
    </row>
    <row r="9" spans="2:8" ht="13.5">
      <c r="B9" s="69" t="s">
        <v>9</v>
      </c>
      <c r="C9" s="100"/>
      <c r="D9" s="97" t="str">
        <f>EINGABE!AB5</f>
        <v>Britta Boje</v>
      </c>
      <c r="E9" s="93" t="str">
        <f>EINGABE!B5</f>
        <v>Stadtwerke Kiel 1</v>
      </c>
      <c r="F9" s="69">
        <f>EINGABE!AC5</f>
        <v>654</v>
      </c>
      <c r="G9" s="85">
        <f>EINGABE!AE5</f>
        <v>673</v>
      </c>
      <c r="H9" s="84">
        <f t="shared" si="0"/>
        <v>1327</v>
      </c>
    </row>
    <row r="10" spans="2:8" ht="13.5">
      <c r="B10" s="69" t="s">
        <v>10</v>
      </c>
      <c r="C10" s="99"/>
      <c r="D10" s="93" t="str">
        <f>EINGABE!AB9</f>
        <v>Jessica Strupat</v>
      </c>
      <c r="E10" s="93" t="str">
        <f>EINGABE!B9</f>
        <v>Sparkasse Hannover</v>
      </c>
      <c r="F10" s="69">
        <f>EINGABE!AC9</f>
        <v>650</v>
      </c>
      <c r="G10" s="69">
        <f>EINGABE!AE9</f>
        <v>669</v>
      </c>
      <c r="H10" s="84">
        <f t="shared" si="0"/>
        <v>1319</v>
      </c>
    </row>
    <row r="11" spans="2:8" ht="13.5">
      <c r="B11" s="69" t="s">
        <v>11</v>
      </c>
      <c r="C11" s="100"/>
      <c r="D11" s="96" t="str">
        <f>EINGABE!AB8</f>
        <v>Tanja Haack</v>
      </c>
      <c r="E11" s="96" t="str">
        <f>EINGABE!B8</f>
        <v>ERGO sports Hamburg</v>
      </c>
      <c r="F11" s="69">
        <f>EINGABE!AC8</f>
        <v>652</v>
      </c>
      <c r="G11" s="69">
        <f>EINGABE!AE8</f>
        <v>620</v>
      </c>
      <c r="H11" s="84">
        <f t="shared" si="0"/>
        <v>1272</v>
      </c>
    </row>
    <row r="12" spans="2:8" ht="13.5">
      <c r="B12" s="69" t="s">
        <v>12</v>
      </c>
      <c r="C12" s="100"/>
      <c r="D12" s="96" t="str">
        <f>EINGABE!V10</f>
        <v>Anke Koopmann</v>
      </c>
      <c r="E12" s="96" t="str">
        <f>EINGABE!B10</f>
        <v>BSG LZO / Stadt Oldenburg</v>
      </c>
      <c r="F12" s="69">
        <f>EINGABE!W10</f>
        <v>0</v>
      </c>
      <c r="G12" s="69">
        <f>EINGABE!Y10</f>
        <v>691</v>
      </c>
      <c r="H12" s="84">
        <f t="shared" si="0"/>
        <v>691</v>
      </c>
    </row>
    <row r="13" spans="2:8" ht="13.5">
      <c r="B13" s="69" t="s">
        <v>13</v>
      </c>
      <c r="C13" s="100"/>
      <c r="D13" s="101" t="str">
        <f>EINGABE!AH10</f>
        <v>Tanja Hoffmann</v>
      </c>
      <c r="E13" s="96" t="str">
        <f>EINGABE!B10</f>
        <v>BSG LZO / Stadt Oldenburg</v>
      </c>
      <c r="F13" s="85">
        <f>EINGABE!AI10</f>
        <v>647</v>
      </c>
      <c r="G13" s="85">
        <f>EINGABE!AK10</f>
        <v>0</v>
      </c>
      <c r="H13" s="84">
        <f t="shared" si="0"/>
        <v>647</v>
      </c>
    </row>
    <row r="14" spans="2:8" ht="13.5">
      <c r="B14" s="69" t="s">
        <v>14</v>
      </c>
      <c r="C14" s="102"/>
      <c r="D14" s="103" t="str">
        <f>EINGABE!J5</f>
        <v>Nancy Prievenau</v>
      </c>
      <c r="E14" s="103" t="str">
        <f>EINGABE!B5</f>
        <v>Stadtwerke Kiel 1</v>
      </c>
      <c r="F14" s="90">
        <f>EINGABE!K5</f>
        <v>0</v>
      </c>
      <c r="G14" s="90">
        <f>EINGABE!M5</f>
        <v>0</v>
      </c>
      <c r="H14" s="84">
        <f t="shared" si="0"/>
        <v>0</v>
      </c>
    </row>
    <row r="15" ht="12.75">
      <c r="B15" s="67"/>
    </row>
    <row r="16" ht="12.75">
      <c r="B16" s="67"/>
    </row>
    <row r="17" ht="12.75">
      <c r="B17" s="67"/>
    </row>
  </sheetData>
  <sheetProtection password="E3A1" sheet="1" selectLockedCells="1" selectUnlockedCells="1"/>
  <mergeCells count="8">
    <mergeCell ref="Y1:Z1"/>
    <mergeCell ref="B2:H2"/>
    <mergeCell ref="K1:L1"/>
    <mergeCell ref="M1:N1"/>
    <mergeCell ref="Q1:R1"/>
    <mergeCell ref="S1:T1"/>
    <mergeCell ref="W1:X1"/>
    <mergeCell ref="A1:F1"/>
  </mergeCells>
  <conditionalFormatting sqref="H4:H14">
    <cfRule type="cellIs" priority="1" dxfId="0" operator="equal" stopIfTrue="1">
      <formula>0</formula>
    </cfRule>
  </conditionalFormatting>
  <printOptions/>
  <pageMargins left="0.2362204724409449" right="0.2362204724409449" top="0.5511811023622047" bottom="0.15748031496062992" header="0" footer="0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V45"/>
  <sheetViews>
    <sheetView zoomScale="75" zoomScaleNormal="75" zoomScalePageLayoutView="0" workbookViewId="0" topLeftCell="A1">
      <selection activeCell="AC8" sqref="AC8:AF8"/>
    </sheetView>
  </sheetViews>
  <sheetFormatPr defaultColWidth="11.421875" defaultRowHeight="12.75"/>
  <cols>
    <col min="1" max="1" width="4.140625" style="0" customWidth="1"/>
    <col min="2" max="2" width="22.8515625" style="0" customWidth="1"/>
    <col min="3" max="3" width="6.8515625" style="0" customWidth="1"/>
    <col min="5" max="8" width="4.28125" style="0" customWidth="1"/>
    <col min="9" max="9" width="5.7109375" style="0" customWidth="1"/>
    <col min="11" max="14" width="4.28125" style="0" customWidth="1"/>
    <col min="15" max="15" width="5.7109375" style="0" customWidth="1"/>
    <col min="17" max="20" width="4.28125" style="0" customWidth="1"/>
    <col min="21" max="21" width="5.7109375" style="0" customWidth="1"/>
    <col min="23" max="26" width="4.28125" style="0" customWidth="1"/>
    <col min="27" max="27" width="5.7109375" style="0" customWidth="1"/>
    <col min="29" max="32" width="4.28125" style="0" customWidth="1"/>
    <col min="33" max="33" width="5.7109375" style="0" customWidth="1"/>
    <col min="35" max="38" width="4.28125" style="0" customWidth="1"/>
    <col min="39" max="39" width="5.7109375" style="0" customWidth="1"/>
    <col min="40" max="46" width="7.140625" style="0" customWidth="1"/>
    <col min="47" max="47" width="8.7109375" style="0" customWidth="1"/>
    <col min="48" max="48" width="22.8515625" style="0" customWidth="1"/>
  </cols>
  <sheetData>
    <row r="1" spans="2:39" ht="13.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2:39" ht="13.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48" s="6" customFormat="1" ht="19.5" customHeight="1">
      <c r="A3" s="41" t="s">
        <v>27</v>
      </c>
      <c r="B3" s="40" t="s">
        <v>19</v>
      </c>
      <c r="C3" s="42" t="s">
        <v>2</v>
      </c>
      <c r="D3" s="43" t="s">
        <v>20</v>
      </c>
      <c r="E3" s="86" t="s">
        <v>77</v>
      </c>
      <c r="F3" s="49"/>
      <c r="G3" s="86" t="s">
        <v>78</v>
      </c>
      <c r="H3" s="50"/>
      <c r="I3" s="51" t="s">
        <v>26</v>
      </c>
      <c r="J3" s="43" t="s">
        <v>22</v>
      </c>
      <c r="K3" s="86" t="s">
        <v>77</v>
      </c>
      <c r="L3" s="49"/>
      <c r="M3" s="86" t="s">
        <v>78</v>
      </c>
      <c r="N3" s="50"/>
      <c r="O3" s="51" t="s">
        <v>26</v>
      </c>
      <c r="P3" s="43" t="s">
        <v>23</v>
      </c>
      <c r="Q3" s="86" t="s">
        <v>77</v>
      </c>
      <c r="R3" s="49"/>
      <c r="S3" s="86" t="s">
        <v>78</v>
      </c>
      <c r="T3" s="50"/>
      <c r="U3" s="51" t="s">
        <v>26</v>
      </c>
      <c r="V3" s="43" t="s">
        <v>24</v>
      </c>
      <c r="W3" s="86" t="s">
        <v>77</v>
      </c>
      <c r="X3" s="49"/>
      <c r="Y3" s="86" t="s">
        <v>78</v>
      </c>
      <c r="Z3" s="50"/>
      <c r="AA3" s="51" t="s">
        <v>26</v>
      </c>
      <c r="AB3" s="43" t="s">
        <v>25</v>
      </c>
      <c r="AC3" s="86" t="s">
        <v>77</v>
      </c>
      <c r="AD3" s="49"/>
      <c r="AE3" s="86" t="s">
        <v>78</v>
      </c>
      <c r="AF3" s="50"/>
      <c r="AG3" s="51" t="s">
        <v>26</v>
      </c>
      <c r="AH3" s="43" t="s">
        <v>53</v>
      </c>
      <c r="AI3" s="86" t="s">
        <v>77</v>
      </c>
      <c r="AJ3" s="49"/>
      <c r="AK3" s="86" t="s">
        <v>78</v>
      </c>
      <c r="AL3" s="50"/>
      <c r="AM3" s="51" t="s">
        <v>26</v>
      </c>
      <c r="AN3" s="48" t="s">
        <v>79</v>
      </c>
      <c r="AO3" s="41" t="s">
        <v>80</v>
      </c>
      <c r="AP3" s="41" t="s">
        <v>3</v>
      </c>
      <c r="AQ3" s="41" t="s">
        <v>81</v>
      </c>
      <c r="AR3" s="41" t="s">
        <v>82</v>
      </c>
      <c r="AS3" s="41" t="s">
        <v>83</v>
      </c>
      <c r="AT3" s="41" t="s">
        <v>80</v>
      </c>
      <c r="AU3" s="65" t="s">
        <v>3</v>
      </c>
      <c r="AV3" s="41"/>
    </row>
    <row r="4" spans="1:48" ht="19.5" customHeight="1">
      <c r="A4" s="44">
        <v>1</v>
      </c>
      <c r="B4" s="45" t="s">
        <v>58</v>
      </c>
      <c r="C4" s="46" t="s">
        <v>34</v>
      </c>
      <c r="D4" s="47" t="s">
        <v>98</v>
      </c>
      <c r="E4" s="70">
        <v>634</v>
      </c>
      <c r="F4" s="75">
        <f aca="true" t="shared" si="0" ref="F4:F14">SUM(E4-630)</f>
        <v>4</v>
      </c>
      <c r="G4" s="72">
        <v>668</v>
      </c>
      <c r="H4" s="76">
        <f aca="true" t="shared" si="1" ref="H4:H14">SUM(G4-630)</f>
        <v>38</v>
      </c>
      <c r="I4" s="39">
        <f aca="true" t="shared" si="2" ref="I4:I14">SUM(E4,G4)</f>
        <v>1302</v>
      </c>
      <c r="J4" s="47" t="s">
        <v>48</v>
      </c>
      <c r="K4" s="70">
        <v>660</v>
      </c>
      <c r="L4" s="75">
        <f aca="true" t="shared" si="3" ref="L4:L14">SUM(K4-630)</f>
        <v>30</v>
      </c>
      <c r="M4" s="72">
        <v>686</v>
      </c>
      <c r="N4" s="76">
        <f aca="true" t="shared" si="4" ref="N4:N14">SUM(M4-630)</f>
        <v>56</v>
      </c>
      <c r="O4" s="39">
        <f aca="true" t="shared" si="5" ref="O4:O14">SUM(K4,M4)</f>
        <v>1346</v>
      </c>
      <c r="P4" s="47" t="s">
        <v>49</v>
      </c>
      <c r="Q4" s="70">
        <v>665</v>
      </c>
      <c r="R4" s="75">
        <f aca="true" t="shared" si="6" ref="R4:R14">SUM(Q4-630)</f>
        <v>35</v>
      </c>
      <c r="S4" s="72">
        <v>662</v>
      </c>
      <c r="T4" s="76">
        <f aca="true" t="shared" si="7" ref="T4:T14">SUM(S4-630)</f>
        <v>32</v>
      </c>
      <c r="U4" s="39">
        <f aca="true" t="shared" si="8" ref="U4:U14">SUM(Q4,S4)</f>
        <v>1327</v>
      </c>
      <c r="V4" s="47" t="s">
        <v>99</v>
      </c>
      <c r="W4" s="70">
        <v>664</v>
      </c>
      <c r="X4" s="75">
        <f aca="true" t="shared" si="9" ref="X4:X14">SUM(W4-630)</f>
        <v>34</v>
      </c>
      <c r="Y4" s="72">
        <v>683</v>
      </c>
      <c r="Z4" s="76">
        <f aca="true" t="shared" si="10" ref="Z4:Z14">SUM(Y4-630)</f>
        <v>53</v>
      </c>
      <c r="AA4" s="39">
        <f aca="true" t="shared" si="11" ref="AA4:AA14">SUM(W4,Y4)</f>
        <v>1347</v>
      </c>
      <c r="AB4" s="77" t="s">
        <v>110</v>
      </c>
      <c r="AC4" s="70">
        <v>645</v>
      </c>
      <c r="AD4" s="75">
        <f aca="true" t="shared" si="12" ref="AD4:AD14">SUM(AC4-630)</f>
        <v>15</v>
      </c>
      <c r="AE4" s="72">
        <v>648</v>
      </c>
      <c r="AF4" s="76">
        <f aca="true" t="shared" si="13" ref="AF4:AF14">SUM(AE4-630)</f>
        <v>18</v>
      </c>
      <c r="AG4" s="39">
        <f aca="true" t="shared" si="14" ref="AG4:AG14">SUM(AC4,AE4)</f>
        <v>1293</v>
      </c>
      <c r="AH4" s="66"/>
      <c r="AI4" s="75"/>
      <c r="AJ4" s="75">
        <f aca="true" t="shared" si="15" ref="AJ4:AJ14">SUM(AI4-630)</f>
        <v>-630</v>
      </c>
      <c r="AK4" s="76"/>
      <c r="AL4" s="76">
        <f aca="true" t="shared" si="16" ref="AL4:AL14">SUM(AK4-630)</f>
        <v>-630</v>
      </c>
      <c r="AM4" s="39">
        <f aca="true" t="shared" si="17" ref="AM4:AM15">SUM(AI4,AK4)</f>
        <v>0</v>
      </c>
      <c r="AN4" s="61">
        <f aca="true" t="shared" si="18" ref="AN4:AN15">SUM(E4,K4,Q4,W4,AC4,AI4)</f>
        <v>3268</v>
      </c>
      <c r="AO4" s="63">
        <f aca="true" t="shared" si="19" ref="AO4:AO15">SUM(G4,M4,S4,Y4,AE4,AK4)</f>
        <v>3347</v>
      </c>
      <c r="AP4" s="52">
        <f aca="true" t="shared" si="20" ref="AP4:AP15">SUM(AN4:AO4)</f>
        <v>6615</v>
      </c>
      <c r="AQ4" s="62">
        <f>MIN(E4,K4,Q4,W4,AC4)</f>
        <v>634</v>
      </c>
      <c r="AR4" s="63">
        <f aca="true" t="shared" si="21" ref="AR4:AR15">MIN(G4,M4,S4,Y4,AE4,AK4)</f>
        <v>648</v>
      </c>
      <c r="AS4" s="62">
        <f aca="true" t="shared" si="22" ref="AS4:AS15">SUM(AN4-AQ4)</f>
        <v>2634</v>
      </c>
      <c r="AT4" s="63">
        <f aca="true" t="shared" si="23" ref="AT4:AT15">SUM(AO4-AR4)</f>
        <v>2699</v>
      </c>
      <c r="AU4" s="52">
        <f aca="true" t="shared" si="24" ref="AU4:AU15">SUM(AS4,AT4)</f>
        <v>5333</v>
      </c>
      <c r="AV4" s="45" t="s">
        <v>58</v>
      </c>
    </row>
    <row r="5" spans="1:48" ht="19.5" customHeight="1">
      <c r="A5" s="44">
        <v>2</v>
      </c>
      <c r="B5" s="45" t="s">
        <v>63</v>
      </c>
      <c r="C5" s="46" t="s">
        <v>64</v>
      </c>
      <c r="D5" s="47" t="s">
        <v>31</v>
      </c>
      <c r="E5" s="70">
        <v>652</v>
      </c>
      <c r="F5" s="75">
        <f t="shared" si="0"/>
        <v>22</v>
      </c>
      <c r="G5" s="72">
        <v>662</v>
      </c>
      <c r="H5" s="76">
        <f t="shared" si="1"/>
        <v>32</v>
      </c>
      <c r="I5" s="39">
        <f t="shared" si="2"/>
        <v>1314</v>
      </c>
      <c r="J5" s="47" t="s">
        <v>94</v>
      </c>
      <c r="K5" s="70"/>
      <c r="L5" s="75">
        <f t="shared" si="3"/>
        <v>-630</v>
      </c>
      <c r="M5" s="72"/>
      <c r="N5" s="76">
        <f t="shared" si="4"/>
        <v>-630</v>
      </c>
      <c r="O5" s="39">
        <f t="shared" si="5"/>
        <v>0</v>
      </c>
      <c r="P5" s="47" t="s">
        <v>33</v>
      </c>
      <c r="Q5" s="70">
        <v>650</v>
      </c>
      <c r="R5" s="75">
        <f t="shared" si="6"/>
        <v>20</v>
      </c>
      <c r="S5" s="72">
        <v>685</v>
      </c>
      <c r="T5" s="76">
        <f t="shared" si="7"/>
        <v>55</v>
      </c>
      <c r="U5" s="39">
        <f t="shared" si="8"/>
        <v>1335</v>
      </c>
      <c r="V5" s="78" t="s">
        <v>30</v>
      </c>
      <c r="W5" s="70">
        <v>658</v>
      </c>
      <c r="X5" s="75">
        <f t="shared" si="9"/>
        <v>28</v>
      </c>
      <c r="Y5" s="72">
        <v>669</v>
      </c>
      <c r="Z5" s="76">
        <f t="shared" si="10"/>
        <v>39</v>
      </c>
      <c r="AA5" s="39">
        <f t="shared" si="11"/>
        <v>1327</v>
      </c>
      <c r="AB5" s="77" t="s">
        <v>95</v>
      </c>
      <c r="AC5" s="70">
        <v>654</v>
      </c>
      <c r="AD5" s="75">
        <f t="shared" si="12"/>
        <v>24</v>
      </c>
      <c r="AE5" s="72">
        <v>673</v>
      </c>
      <c r="AF5" s="76">
        <f t="shared" si="13"/>
        <v>43</v>
      </c>
      <c r="AG5" s="39">
        <f t="shared" si="14"/>
        <v>1327</v>
      </c>
      <c r="AH5" s="66" t="s">
        <v>32</v>
      </c>
      <c r="AI5" s="75">
        <v>682</v>
      </c>
      <c r="AJ5" s="75">
        <f t="shared" si="15"/>
        <v>52</v>
      </c>
      <c r="AK5" s="76">
        <v>688</v>
      </c>
      <c r="AL5" s="76">
        <f t="shared" si="16"/>
        <v>58</v>
      </c>
      <c r="AM5" s="39">
        <f t="shared" si="17"/>
        <v>1370</v>
      </c>
      <c r="AN5" s="61">
        <f t="shared" si="18"/>
        <v>3296</v>
      </c>
      <c r="AO5" s="63">
        <f t="shared" si="19"/>
        <v>3377</v>
      </c>
      <c r="AP5" s="52">
        <f t="shared" si="20"/>
        <v>6673</v>
      </c>
      <c r="AQ5" s="62">
        <f>MIN(E5,K5,Q5,W5,AC5,AI5)</f>
        <v>650</v>
      </c>
      <c r="AR5" s="63">
        <f t="shared" si="21"/>
        <v>662</v>
      </c>
      <c r="AS5" s="62">
        <f t="shared" si="22"/>
        <v>2646</v>
      </c>
      <c r="AT5" s="63">
        <f t="shared" si="23"/>
        <v>2715</v>
      </c>
      <c r="AU5" s="52">
        <f t="shared" si="24"/>
        <v>5361</v>
      </c>
      <c r="AV5" s="45" t="s">
        <v>63</v>
      </c>
    </row>
    <row r="6" spans="1:48" ht="19.5" customHeight="1">
      <c r="A6" s="44">
        <v>3</v>
      </c>
      <c r="B6" s="45" t="s">
        <v>65</v>
      </c>
      <c r="C6" s="46" t="s">
        <v>34</v>
      </c>
      <c r="D6" s="47" t="s">
        <v>84</v>
      </c>
      <c r="E6" s="70">
        <v>623</v>
      </c>
      <c r="F6" s="75">
        <f t="shared" si="0"/>
        <v>-7</v>
      </c>
      <c r="G6" s="72">
        <v>646</v>
      </c>
      <c r="H6" s="76">
        <f t="shared" si="1"/>
        <v>16</v>
      </c>
      <c r="I6" s="39">
        <f t="shared" si="2"/>
        <v>1269</v>
      </c>
      <c r="J6" s="47" t="s">
        <v>85</v>
      </c>
      <c r="K6" s="70">
        <v>680</v>
      </c>
      <c r="L6" s="75">
        <f t="shared" si="3"/>
        <v>50</v>
      </c>
      <c r="M6" s="72">
        <v>680</v>
      </c>
      <c r="N6" s="76">
        <f t="shared" si="4"/>
        <v>50</v>
      </c>
      <c r="O6" s="39">
        <f t="shared" si="5"/>
        <v>1360</v>
      </c>
      <c r="P6" s="47" t="s">
        <v>86</v>
      </c>
      <c r="Q6" s="70">
        <v>667</v>
      </c>
      <c r="R6" s="75">
        <f t="shared" si="6"/>
        <v>37</v>
      </c>
      <c r="S6" s="72">
        <v>654</v>
      </c>
      <c r="T6" s="76">
        <f t="shared" si="7"/>
        <v>24</v>
      </c>
      <c r="U6" s="39">
        <f t="shared" si="8"/>
        <v>1321</v>
      </c>
      <c r="V6" s="77" t="s">
        <v>87</v>
      </c>
      <c r="W6" s="70">
        <v>656</v>
      </c>
      <c r="X6" s="75">
        <f t="shared" si="9"/>
        <v>26</v>
      </c>
      <c r="Y6" s="72">
        <v>669</v>
      </c>
      <c r="Z6" s="76">
        <f t="shared" si="10"/>
        <v>39</v>
      </c>
      <c r="AA6" s="39">
        <f t="shared" si="11"/>
        <v>1325</v>
      </c>
      <c r="AB6" s="47" t="s">
        <v>88</v>
      </c>
      <c r="AC6" s="70">
        <v>667</v>
      </c>
      <c r="AD6" s="75">
        <f t="shared" si="12"/>
        <v>37</v>
      </c>
      <c r="AE6" s="72">
        <v>696</v>
      </c>
      <c r="AF6" s="76">
        <f t="shared" si="13"/>
        <v>66</v>
      </c>
      <c r="AG6" s="39">
        <f t="shared" si="14"/>
        <v>1363</v>
      </c>
      <c r="AH6" s="66"/>
      <c r="AI6" s="75"/>
      <c r="AJ6" s="75">
        <f t="shared" si="15"/>
        <v>-630</v>
      </c>
      <c r="AK6" s="76"/>
      <c r="AL6" s="76">
        <f t="shared" si="16"/>
        <v>-630</v>
      </c>
      <c r="AM6" s="39">
        <f t="shared" si="17"/>
        <v>0</v>
      </c>
      <c r="AN6" s="61">
        <f t="shared" si="18"/>
        <v>3293</v>
      </c>
      <c r="AO6" s="63">
        <f t="shared" si="19"/>
        <v>3345</v>
      </c>
      <c r="AP6" s="52">
        <f t="shared" si="20"/>
        <v>6638</v>
      </c>
      <c r="AQ6" s="62">
        <f>MIN(E6,K6,Q6,W6,AC6,AI6)</f>
        <v>623</v>
      </c>
      <c r="AR6" s="63">
        <f t="shared" si="21"/>
        <v>646</v>
      </c>
      <c r="AS6" s="62">
        <f t="shared" si="22"/>
        <v>2670</v>
      </c>
      <c r="AT6" s="63">
        <f t="shared" si="23"/>
        <v>2699</v>
      </c>
      <c r="AU6" s="52">
        <f t="shared" si="24"/>
        <v>5369</v>
      </c>
      <c r="AV6" s="45" t="s">
        <v>65</v>
      </c>
    </row>
    <row r="7" spans="1:48" ht="19.5" customHeight="1">
      <c r="A7" s="44">
        <v>4</v>
      </c>
      <c r="B7" s="45" t="s">
        <v>102</v>
      </c>
      <c r="C7" s="46" t="s">
        <v>34</v>
      </c>
      <c r="D7" s="47" t="s">
        <v>104</v>
      </c>
      <c r="E7" s="70">
        <v>662</v>
      </c>
      <c r="F7" s="75">
        <f t="shared" si="0"/>
        <v>32</v>
      </c>
      <c r="G7" s="72">
        <v>684</v>
      </c>
      <c r="H7" s="76">
        <f t="shared" si="1"/>
        <v>54</v>
      </c>
      <c r="I7" s="39">
        <f t="shared" si="2"/>
        <v>1346</v>
      </c>
      <c r="J7" s="47" t="s">
        <v>105</v>
      </c>
      <c r="K7" s="70">
        <v>663</v>
      </c>
      <c r="L7" s="75">
        <f t="shared" si="3"/>
        <v>33</v>
      </c>
      <c r="M7" s="72">
        <v>679</v>
      </c>
      <c r="N7" s="76">
        <f t="shared" si="4"/>
        <v>49</v>
      </c>
      <c r="O7" s="39">
        <f t="shared" si="5"/>
        <v>1342</v>
      </c>
      <c r="P7" s="47" t="s">
        <v>106</v>
      </c>
      <c r="Q7" s="70">
        <v>675</v>
      </c>
      <c r="R7" s="75">
        <f t="shared" si="6"/>
        <v>45</v>
      </c>
      <c r="S7" s="72">
        <v>692</v>
      </c>
      <c r="T7" s="76">
        <f t="shared" si="7"/>
        <v>62</v>
      </c>
      <c r="U7" s="39">
        <f t="shared" si="8"/>
        <v>1367</v>
      </c>
      <c r="V7" s="47" t="s">
        <v>54</v>
      </c>
      <c r="W7" s="70">
        <v>688</v>
      </c>
      <c r="X7" s="75">
        <f t="shared" si="9"/>
        <v>58</v>
      </c>
      <c r="Y7" s="72">
        <v>673</v>
      </c>
      <c r="Z7" s="76">
        <f t="shared" si="10"/>
        <v>43</v>
      </c>
      <c r="AA7" s="39">
        <f t="shared" si="11"/>
        <v>1361</v>
      </c>
      <c r="AB7" s="47" t="s">
        <v>107</v>
      </c>
      <c r="AC7" s="70">
        <v>652</v>
      </c>
      <c r="AD7" s="75">
        <f t="shared" si="12"/>
        <v>22</v>
      </c>
      <c r="AE7" s="72">
        <v>678</v>
      </c>
      <c r="AF7" s="76">
        <f t="shared" si="13"/>
        <v>48</v>
      </c>
      <c r="AG7" s="39">
        <f t="shared" si="14"/>
        <v>1330</v>
      </c>
      <c r="AH7" s="66"/>
      <c r="AI7" s="75"/>
      <c r="AJ7" s="75">
        <f t="shared" si="15"/>
        <v>-630</v>
      </c>
      <c r="AK7" s="76"/>
      <c r="AL7" s="76">
        <f t="shared" si="16"/>
        <v>-630</v>
      </c>
      <c r="AM7" s="39">
        <f t="shared" si="17"/>
        <v>0</v>
      </c>
      <c r="AN7" s="61">
        <f t="shared" si="18"/>
        <v>3340</v>
      </c>
      <c r="AO7" s="63">
        <f t="shared" si="19"/>
        <v>3406</v>
      </c>
      <c r="AP7" s="52">
        <f t="shared" si="20"/>
        <v>6746</v>
      </c>
      <c r="AQ7" s="62">
        <f aca="true" t="shared" si="25" ref="AQ7:AQ15">MIN(E7,K7,Q7,W7,AC7)</f>
        <v>652</v>
      </c>
      <c r="AR7" s="63">
        <f t="shared" si="21"/>
        <v>673</v>
      </c>
      <c r="AS7" s="62">
        <f t="shared" si="22"/>
        <v>2688</v>
      </c>
      <c r="AT7" s="63">
        <f t="shared" si="23"/>
        <v>2733</v>
      </c>
      <c r="AU7" s="52">
        <f t="shared" si="24"/>
        <v>5421</v>
      </c>
      <c r="AV7" s="45" t="s">
        <v>66</v>
      </c>
    </row>
    <row r="8" spans="1:48" ht="19.5" customHeight="1">
      <c r="A8" s="44">
        <v>5</v>
      </c>
      <c r="B8" s="45" t="s">
        <v>67</v>
      </c>
      <c r="C8" s="46" t="s">
        <v>21</v>
      </c>
      <c r="D8" s="47" t="s">
        <v>37</v>
      </c>
      <c r="E8" s="70">
        <v>661</v>
      </c>
      <c r="F8" s="75">
        <f t="shared" si="0"/>
        <v>31</v>
      </c>
      <c r="G8" s="72">
        <v>649</v>
      </c>
      <c r="H8" s="76">
        <f t="shared" si="1"/>
        <v>19</v>
      </c>
      <c r="I8" s="39">
        <f t="shared" si="2"/>
        <v>1310</v>
      </c>
      <c r="J8" s="47" t="s">
        <v>38</v>
      </c>
      <c r="K8" s="70">
        <v>655</v>
      </c>
      <c r="L8" s="75">
        <f t="shared" si="3"/>
        <v>25</v>
      </c>
      <c r="M8" s="72">
        <v>687</v>
      </c>
      <c r="N8" s="76">
        <f t="shared" si="4"/>
        <v>57</v>
      </c>
      <c r="O8" s="39">
        <f t="shared" si="5"/>
        <v>1342</v>
      </c>
      <c r="P8" s="47" t="s">
        <v>39</v>
      </c>
      <c r="Q8" s="70">
        <v>650</v>
      </c>
      <c r="R8" s="75">
        <f t="shared" si="6"/>
        <v>20</v>
      </c>
      <c r="S8" s="72">
        <v>685</v>
      </c>
      <c r="T8" s="76">
        <f t="shared" si="7"/>
        <v>55</v>
      </c>
      <c r="U8" s="39">
        <f t="shared" si="8"/>
        <v>1335</v>
      </c>
      <c r="V8" s="47" t="s">
        <v>40</v>
      </c>
      <c r="W8" s="70">
        <v>612</v>
      </c>
      <c r="X8" s="75">
        <f t="shared" si="9"/>
        <v>-18</v>
      </c>
      <c r="Y8" s="72">
        <v>682</v>
      </c>
      <c r="Z8" s="76">
        <f t="shared" si="10"/>
        <v>52</v>
      </c>
      <c r="AA8" s="39">
        <f t="shared" si="11"/>
        <v>1294</v>
      </c>
      <c r="AB8" s="78" t="s">
        <v>147</v>
      </c>
      <c r="AC8" s="70">
        <v>652</v>
      </c>
      <c r="AD8" s="75">
        <f t="shared" si="12"/>
        <v>22</v>
      </c>
      <c r="AE8" s="72">
        <v>620</v>
      </c>
      <c r="AF8" s="76">
        <f t="shared" si="13"/>
        <v>-10</v>
      </c>
      <c r="AG8" s="39">
        <f t="shared" si="14"/>
        <v>1272</v>
      </c>
      <c r="AH8" s="66"/>
      <c r="AI8" s="75"/>
      <c r="AJ8" s="75">
        <f t="shared" si="15"/>
        <v>-630</v>
      </c>
      <c r="AK8" s="76"/>
      <c r="AL8" s="76">
        <f t="shared" si="16"/>
        <v>-630</v>
      </c>
      <c r="AM8" s="39">
        <f t="shared" si="17"/>
        <v>0</v>
      </c>
      <c r="AN8" s="61">
        <f t="shared" si="18"/>
        <v>3230</v>
      </c>
      <c r="AO8" s="63">
        <f t="shared" si="19"/>
        <v>3323</v>
      </c>
      <c r="AP8" s="52">
        <f t="shared" si="20"/>
        <v>6553</v>
      </c>
      <c r="AQ8" s="62">
        <f t="shared" si="25"/>
        <v>612</v>
      </c>
      <c r="AR8" s="63">
        <f t="shared" si="21"/>
        <v>620</v>
      </c>
      <c r="AS8" s="62">
        <f t="shared" si="22"/>
        <v>2618</v>
      </c>
      <c r="AT8" s="63">
        <f t="shared" si="23"/>
        <v>2703</v>
      </c>
      <c r="AU8" s="52">
        <f t="shared" si="24"/>
        <v>5321</v>
      </c>
      <c r="AV8" s="45" t="s">
        <v>67</v>
      </c>
    </row>
    <row r="9" spans="1:48" ht="19.5" customHeight="1">
      <c r="A9" s="44">
        <v>6</v>
      </c>
      <c r="B9" s="45" t="s">
        <v>68</v>
      </c>
      <c r="C9" s="46" t="s">
        <v>34</v>
      </c>
      <c r="D9" s="47" t="s">
        <v>47</v>
      </c>
      <c r="E9" s="70">
        <v>657</v>
      </c>
      <c r="F9" s="75">
        <f t="shared" si="0"/>
        <v>27</v>
      </c>
      <c r="G9" s="72">
        <v>673</v>
      </c>
      <c r="H9" s="76">
        <f t="shared" si="1"/>
        <v>43</v>
      </c>
      <c r="I9" s="39">
        <f t="shared" si="2"/>
        <v>1330</v>
      </c>
      <c r="J9" s="47" t="s">
        <v>100</v>
      </c>
      <c r="K9" s="70">
        <v>660</v>
      </c>
      <c r="L9" s="75">
        <f t="shared" si="3"/>
        <v>30</v>
      </c>
      <c r="M9" s="72">
        <v>677</v>
      </c>
      <c r="N9" s="76">
        <f t="shared" si="4"/>
        <v>47</v>
      </c>
      <c r="O9" s="39">
        <f t="shared" si="5"/>
        <v>1337</v>
      </c>
      <c r="P9" s="47" t="s">
        <v>46</v>
      </c>
      <c r="Q9" s="70">
        <v>673</v>
      </c>
      <c r="R9" s="75">
        <f t="shared" si="6"/>
        <v>43</v>
      </c>
      <c r="S9" s="72">
        <v>674</v>
      </c>
      <c r="T9" s="76">
        <f t="shared" si="7"/>
        <v>44</v>
      </c>
      <c r="U9" s="39">
        <f t="shared" si="8"/>
        <v>1347</v>
      </c>
      <c r="V9" s="47" t="s">
        <v>146</v>
      </c>
      <c r="W9" s="70">
        <v>651</v>
      </c>
      <c r="X9" s="75">
        <f t="shared" si="9"/>
        <v>21</v>
      </c>
      <c r="Y9" s="72">
        <v>646</v>
      </c>
      <c r="Z9" s="76">
        <f t="shared" si="10"/>
        <v>16</v>
      </c>
      <c r="AA9" s="39">
        <f t="shared" si="11"/>
        <v>1297</v>
      </c>
      <c r="AB9" s="47" t="s">
        <v>45</v>
      </c>
      <c r="AC9" s="70">
        <v>650</v>
      </c>
      <c r="AD9" s="75">
        <f t="shared" si="12"/>
        <v>20</v>
      </c>
      <c r="AE9" s="72">
        <v>669</v>
      </c>
      <c r="AF9" s="76">
        <f t="shared" si="13"/>
        <v>39</v>
      </c>
      <c r="AG9" s="39">
        <f t="shared" si="14"/>
        <v>1319</v>
      </c>
      <c r="AH9" s="88" t="s">
        <v>44</v>
      </c>
      <c r="AI9" s="75"/>
      <c r="AJ9" s="75">
        <f t="shared" si="15"/>
        <v>-630</v>
      </c>
      <c r="AK9" s="76"/>
      <c r="AL9" s="76">
        <f t="shared" si="16"/>
        <v>-630</v>
      </c>
      <c r="AM9" s="39">
        <f t="shared" si="17"/>
        <v>0</v>
      </c>
      <c r="AN9" s="61">
        <f t="shared" si="18"/>
        <v>3291</v>
      </c>
      <c r="AO9" s="63">
        <f t="shared" si="19"/>
        <v>3339</v>
      </c>
      <c r="AP9" s="52">
        <f t="shared" si="20"/>
        <v>6630</v>
      </c>
      <c r="AQ9" s="62">
        <f t="shared" si="25"/>
        <v>650</v>
      </c>
      <c r="AR9" s="63">
        <f t="shared" si="21"/>
        <v>646</v>
      </c>
      <c r="AS9" s="62">
        <f t="shared" si="22"/>
        <v>2641</v>
      </c>
      <c r="AT9" s="63">
        <f t="shared" si="23"/>
        <v>2693</v>
      </c>
      <c r="AU9" s="52">
        <f t="shared" si="24"/>
        <v>5334</v>
      </c>
      <c r="AV9" s="45" t="s">
        <v>68</v>
      </c>
    </row>
    <row r="10" spans="1:48" ht="19.5" customHeight="1">
      <c r="A10" s="44">
        <v>7</v>
      </c>
      <c r="B10" s="45" t="s">
        <v>101</v>
      </c>
      <c r="C10" s="46" t="s">
        <v>34</v>
      </c>
      <c r="D10" s="47" t="s">
        <v>50</v>
      </c>
      <c r="E10" s="70">
        <v>667</v>
      </c>
      <c r="F10" s="75">
        <f t="shared" si="0"/>
        <v>37</v>
      </c>
      <c r="G10" s="72">
        <v>688</v>
      </c>
      <c r="H10" s="76">
        <f t="shared" si="1"/>
        <v>58</v>
      </c>
      <c r="I10" s="39">
        <f t="shared" si="2"/>
        <v>1355</v>
      </c>
      <c r="J10" s="47" t="s">
        <v>51</v>
      </c>
      <c r="K10" s="70">
        <v>669</v>
      </c>
      <c r="L10" s="75">
        <f t="shared" si="3"/>
        <v>39</v>
      </c>
      <c r="M10" s="72">
        <v>688</v>
      </c>
      <c r="N10" s="76">
        <f t="shared" si="4"/>
        <v>58</v>
      </c>
      <c r="O10" s="39">
        <f t="shared" si="5"/>
        <v>1357</v>
      </c>
      <c r="P10" s="47" t="s">
        <v>52</v>
      </c>
      <c r="Q10" s="70">
        <v>664</v>
      </c>
      <c r="R10" s="75">
        <f t="shared" si="6"/>
        <v>34</v>
      </c>
      <c r="S10" s="72">
        <v>651</v>
      </c>
      <c r="T10" s="76">
        <f t="shared" si="7"/>
        <v>21</v>
      </c>
      <c r="U10" s="39">
        <f t="shared" si="8"/>
        <v>1315</v>
      </c>
      <c r="V10" s="47" t="s">
        <v>148</v>
      </c>
      <c r="W10" s="70"/>
      <c r="X10" s="75">
        <f t="shared" si="9"/>
        <v>-630</v>
      </c>
      <c r="Y10" s="72">
        <v>691</v>
      </c>
      <c r="Z10" s="76">
        <f t="shared" si="10"/>
        <v>61</v>
      </c>
      <c r="AA10" s="39">
        <f t="shared" si="11"/>
        <v>691</v>
      </c>
      <c r="AB10" s="47" t="s">
        <v>103</v>
      </c>
      <c r="AC10" s="70">
        <v>682</v>
      </c>
      <c r="AD10" s="75">
        <f t="shared" si="12"/>
        <v>52</v>
      </c>
      <c r="AE10" s="72">
        <v>702</v>
      </c>
      <c r="AF10" s="76">
        <f t="shared" si="13"/>
        <v>72</v>
      </c>
      <c r="AG10" s="39">
        <f t="shared" si="14"/>
        <v>1384</v>
      </c>
      <c r="AH10" s="88" t="s">
        <v>149</v>
      </c>
      <c r="AI10" s="75">
        <v>647</v>
      </c>
      <c r="AJ10" s="75">
        <f t="shared" si="15"/>
        <v>17</v>
      </c>
      <c r="AK10" s="76"/>
      <c r="AL10" s="76">
        <f t="shared" si="16"/>
        <v>-630</v>
      </c>
      <c r="AM10" s="39">
        <f t="shared" si="17"/>
        <v>647</v>
      </c>
      <c r="AN10" s="61">
        <f t="shared" si="18"/>
        <v>3329</v>
      </c>
      <c r="AO10" s="63">
        <f t="shared" si="19"/>
        <v>3420</v>
      </c>
      <c r="AP10" s="52">
        <f t="shared" si="20"/>
        <v>6749</v>
      </c>
      <c r="AQ10" s="62">
        <f>MIN(E10,K10,Q10,W10,AC10,AI10)</f>
        <v>647</v>
      </c>
      <c r="AR10" s="63">
        <f t="shared" si="21"/>
        <v>651</v>
      </c>
      <c r="AS10" s="62">
        <f t="shared" si="22"/>
        <v>2682</v>
      </c>
      <c r="AT10" s="63">
        <f t="shared" si="23"/>
        <v>2769</v>
      </c>
      <c r="AU10" s="52">
        <f t="shared" si="24"/>
        <v>5451</v>
      </c>
      <c r="AV10" s="45" t="s">
        <v>69</v>
      </c>
    </row>
    <row r="11" spans="1:48" ht="19.5" customHeight="1">
      <c r="A11" s="44">
        <v>8</v>
      </c>
      <c r="B11" s="45" t="s">
        <v>70</v>
      </c>
      <c r="C11" s="46" t="s">
        <v>64</v>
      </c>
      <c r="D11" s="47" t="s">
        <v>96</v>
      </c>
      <c r="E11" s="70">
        <v>630</v>
      </c>
      <c r="F11" s="75">
        <f t="shared" si="0"/>
        <v>0</v>
      </c>
      <c r="G11" s="72">
        <v>656</v>
      </c>
      <c r="H11" s="76">
        <f t="shared" si="1"/>
        <v>26</v>
      </c>
      <c r="I11" s="39">
        <f t="shared" si="2"/>
        <v>1286</v>
      </c>
      <c r="J11" s="47" t="s">
        <v>29</v>
      </c>
      <c r="K11" s="70">
        <v>650</v>
      </c>
      <c r="L11" s="75">
        <f t="shared" si="3"/>
        <v>20</v>
      </c>
      <c r="M11" s="72">
        <v>641</v>
      </c>
      <c r="N11" s="76">
        <f t="shared" si="4"/>
        <v>11</v>
      </c>
      <c r="O11" s="39">
        <f t="shared" si="5"/>
        <v>1291</v>
      </c>
      <c r="P11" s="47" t="s">
        <v>97</v>
      </c>
      <c r="Q11" s="70">
        <v>662</v>
      </c>
      <c r="R11" s="75">
        <f t="shared" si="6"/>
        <v>32</v>
      </c>
      <c r="S11" s="72">
        <v>669</v>
      </c>
      <c r="T11" s="76">
        <f t="shared" si="7"/>
        <v>39</v>
      </c>
      <c r="U11" s="39">
        <f t="shared" si="8"/>
        <v>1331</v>
      </c>
      <c r="V11" s="47" t="s">
        <v>59</v>
      </c>
      <c r="W11" s="70">
        <v>638</v>
      </c>
      <c r="X11" s="75">
        <f t="shared" si="9"/>
        <v>8</v>
      </c>
      <c r="Y11" s="72">
        <v>641</v>
      </c>
      <c r="Z11" s="76">
        <f t="shared" si="10"/>
        <v>11</v>
      </c>
      <c r="AA11" s="39">
        <f t="shared" si="11"/>
        <v>1279</v>
      </c>
      <c r="AB11" s="47" t="s">
        <v>28</v>
      </c>
      <c r="AC11" s="70">
        <v>665</v>
      </c>
      <c r="AD11" s="75">
        <f t="shared" si="12"/>
        <v>35</v>
      </c>
      <c r="AE11" s="72">
        <v>679</v>
      </c>
      <c r="AF11" s="76">
        <f t="shared" si="13"/>
        <v>49</v>
      </c>
      <c r="AG11" s="39">
        <f t="shared" si="14"/>
        <v>1344</v>
      </c>
      <c r="AH11" s="66"/>
      <c r="AI11" s="75"/>
      <c r="AJ11" s="75">
        <f t="shared" si="15"/>
        <v>-630</v>
      </c>
      <c r="AK11" s="76"/>
      <c r="AL11" s="76">
        <f t="shared" si="16"/>
        <v>-630</v>
      </c>
      <c r="AM11" s="39">
        <f t="shared" si="17"/>
        <v>0</v>
      </c>
      <c r="AN11" s="61">
        <f t="shared" si="18"/>
        <v>3245</v>
      </c>
      <c r="AO11" s="63">
        <f t="shared" si="19"/>
        <v>3286</v>
      </c>
      <c r="AP11" s="52">
        <f t="shared" si="20"/>
        <v>6531</v>
      </c>
      <c r="AQ11" s="62">
        <f t="shared" si="25"/>
        <v>630</v>
      </c>
      <c r="AR11" s="63">
        <f t="shared" si="21"/>
        <v>641</v>
      </c>
      <c r="AS11" s="62">
        <f t="shared" si="22"/>
        <v>2615</v>
      </c>
      <c r="AT11" s="63">
        <f t="shared" si="23"/>
        <v>2645</v>
      </c>
      <c r="AU11" s="52">
        <f t="shared" si="24"/>
        <v>5260</v>
      </c>
      <c r="AV11" s="45" t="s">
        <v>70</v>
      </c>
    </row>
    <row r="12" spans="1:48" ht="19.5" customHeight="1">
      <c r="A12" s="44">
        <v>9</v>
      </c>
      <c r="B12" s="45" t="s">
        <v>71</v>
      </c>
      <c r="C12" s="46" t="s">
        <v>34</v>
      </c>
      <c r="D12" s="47" t="s">
        <v>41</v>
      </c>
      <c r="E12" s="70"/>
      <c r="F12" s="75">
        <f t="shared" si="0"/>
        <v>-630</v>
      </c>
      <c r="G12" s="72"/>
      <c r="H12" s="76">
        <f t="shared" si="1"/>
        <v>-630</v>
      </c>
      <c r="I12" s="39">
        <f t="shared" si="2"/>
        <v>0</v>
      </c>
      <c r="J12" s="47" t="s">
        <v>75</v>
      </c>
      <c r="K12" s="70">
        <v>672</v>
      </c>
      <c r="L12" s="75">
        <f t="shared" si="3"/>
        <v>42</v>
      </c>
      <c r="M12" s="72">
        <v>698</v>
      </c>
      <c r="N12" s="76">
        <f t="shared" si="4"/>
        <v>68</v>
      </c>
      <c r="O12" s="39">
        <f t="shared" si="5"/>
        <v>1370</v>
      </c>
      <c r="P12" s="47" t="s">
        <v>42</v>
      </c>
      <c r="Q12" s="70">
        <v>649</v>
      </c>
      <c r="R12" s="75">
        <f t="shared" si="6"/>
        <v>19</v>
      </c>
      <c r="S12" s="72">
        <v>662</v>
      </c>
      <c r="T12" s="76">
        <f t="shared" si="7"/>
        <v>32</v>
      </c>
      <c r="U12" s="39">
        <f t="shared" si="8"/>
        <v>1311</v>
      </c>
      <c r="V12" s="47" t="s">
        <v>43</v>
      </c>
      <c r="W12" s="70">
        <v>639</v>
      </c>
      <c r="X12" s="75">
        <f t="shared" si="9"/>
        <v>9</v>
      </c>
      <c r="Y12" s="72">
        <v>673</v>
      </c>
      <c r="Z12" s="76">
        <f t="shared" si="10"/>
        <v>43</v>
      </c>
      <c r="AA12" s="39">
        <f t="shared" si="11"/>
        <v>1312</v>
      </c>
      <c r="AB12" s="47" t="s">
        <v>55</v>
      </c>
      <c r="AC12" s="70">
        <v>652</v>
      </c>
      <c r="AD12" s="75">
        <f t="shared" si="12"/>
        <v>22</v>
      </c>
      <c r="AE12" s="72">
        <v>683</v>
      </c>
      <c r="AF12" s="76">
        <f t="shared" si="13"/>
        <v>53</v>
      </c>
      <c r="AG12" s="39">
        <f t="shared" si="14"/>
        <v>1335</v>
      </c>
      <c r="AH12" s="88" t="s">
        <v>76</v>
      </c>
      <c r="AI12" s="75">
        <v>652</v>
      </c>
      <c r="AJ12" s="75">
        <f t="shared" si="15"/>
        <v>22</v>
      </c>
      <c r="AK12" s="76">
        <v>664</v>
      </c>
      <c r="AL12" s="76">
        <f t="shared" si="16"/>
        <v>34</v>
      </c>
      <c r="AM12" s="39">
        <f t="shared" si="17"/>
        <v>1316</v>
      </c>
      <c r="AN12" s="61">
        <f t="shared" si="18"/>
        <v>3264</v>
      </c>
      <c r="AO12" s="63">
        <f t="shared" si="19"/>
        <v>3380</v>
      </c>
      <c r="AP12" s="52">
        <f t="shared" si="20"/>
        <v>6644</v>
      </c>
      <c r="AQ12" s="62">
        <f>MIN(E12,K12,Q12,W12,AC12,AI12)</f>
        <v>639</v>
      </c>
      <c r="AR12" s="63">
        <f t="shared" si="21"/>
        <v>662</v>
      </c>
      <c r="AS12" s="62">
        <f t="shared" si="22"/>
        <v>2625</v>
      </c>
      <c r="AT12" s="63">
        <f t="shared" si="23"/>
        <v>2718</v>
      </c>
      <c r="AU12" s="52">
        <f t="shared" si="24"/>
        <v>5343</v>
      </c>
      <c r="AV12" s="45" t="s">
        <v>71</v>
      </c>
    </row>
    <row r="13" spans="1:48" ht="19.5" customHeight="1">
      <c r="A13" s="44">
        <v>10</v>
      </c>
      <c r="B13" s="45" t="s">
        <v>72</v>
      </c>
      <c r="C13" s="46" t="s">
        <v>73</v>
      </c>
      <c r="D13" s="47" t="s">
        <v>89</v>
      </c>
      <c r="E13" s="70">
        <v>681</v>
      </c>
      <c r="F13" s="75">
        <f t="shared" si="0"/>
        <v>51</v>
      </c>
      <c r="G13" s="72">
        <v>665</v>
      </c>
      <c r="H13" s="76">
        <f t="shared" si="1"/>
        <v>35</v>
      </c>
      <c r="I13" s="39">
        <f t="shared" si="2"/>
        <v>1346</v>
      </c>
      <c r="J13" s="47" t="s">
        <v>90</v>
      </c>
      <c r="K13" s="70">
        <v>670</v>
      </c>
      <c r="L13" s="75">
        <f t="shared" si="3"/>
        <v>40</v>
      </c>
      <c r="M13" s="72">
        <v>676</v>
      </c>
      <c r="N13" s="76">
        <f t="shared" si="4"/>
        <v>46</v>
      </c>
      <c r="O13" s="39">
        <f t="shared" si="5"/>
        <v>1346</v>
      </c>
      <c r="P13" s="47" t="s">
        <v>91</v>
      </c>
      <c r="Q13" s="70">
        <v>653</v>
      </c>
      <c r="R13" s="75">
        <f t="shared" si="6"/>
        <v>23</v>
      </c>
      <c r="S13" s="72">
        <v>679</v>
      </c>
      <c r="T13" s="76">
        <f t="shared" si="7"/>
        <v>49</v>
      </c>
      <c r="U13" s="39">
        <f t="shared" si="8"/>
        <v>1332</v>
      </c>
      <c r="V13" s="47" t="s">
        <v>92</v>
      </c>
      <c r="W13" s="70">
        <v>654</v>
      </c>
      <c r="X13" s="75">
        <f t="shared" si="9"/>
        <v>24</v>
      </c>
      <c r="Y13" s="72">
        <v>645</v>
      </c>
      <c r="Z13" s="76">
        <f t="shared" si="10"/>
        <v>15</v>
      </c>
      <c r="AA13" s="39">
        <f t="shared" si="11"/>
        <v>1299</v>
      </c>
      <c r="AB13" s="47" t="s">
        <v>93</v>
      </c>
      <c r="AC13" s="70">
        <v>673</v>
      </c>
      <c r="AD13" s="75">
        <f t="shared" si="12"/>
        <v>43</v>
      </c>
      <c r="AE13" s="72">
        <v>653</v>
      </c>
      <c r="AF13" s="76">
        <f t="shared" si="13"/>
        <v>23</v>
      </c>
      <c r="AG13" s="39">
        <f t="shared" si="14"/>
        <v>1326</v>
      </c>
      <c r="AH13" s="66"/>
      <c r="AI13" s="75"/>
      <c r="AJ13" s="75">
        <f t="shared" si="15"/>
        <v>-630</v>
      </c>
      <c r="AK13" s="76"/>
      <c r="AL13" s="76">
        <f t="shared" si="16"/>
        <v>-630</v>
      </c>
      <c r="AM13" s="39">
        <f t="shared" si="17"/>
        <v>0</v>
      </c>
      <c r="AN13" s="61">
        <f t="shared" si="18"/>
        <v>3331</v>
      </c>
      <c r="AO13" s="63">
        <f t="shared" si="19"/>
        <v>3318</v>
      </c>
      <c r="AP13" s="52">
        <f t="shared" si="20"/>
        <v>6649</v>
      </c>
      <c r="AQ13" s="62">
        <f t="shared" si="25"/>
        <v>653</v>
      </c>
      <c r="AR13" s="63">
        <f t="shared" si="21"/>
        <v>645</v>
      </c>
      <c r="AS13" s="62">
        <f t="shared" si="22"/>
        <v>2678</v>
      </c>
      <c r="AT13" s="63">
        <f t="shared" si="23"/>
        <v>2673</v>
      </c>
      <c r="AU13" s="52">
        <f t="shared" si="24"/>
        <v>5351</v>
      </c>
      <c r="AV13" s="45" t="s">
        <v>72</v>
      </c>
    </row>
    <row r="14" spans="1:48" ht="19.5" customHeight="1">
      <c r="A14" s="44">
        <v>11</v>
      </c>
      <c r="B14" s="45" t="s">
        <v>74</v>
      </c>
      <c r="C14" s="46" t="s">
        <v>34</v>
      </c>
      <c r="D14" s="47" t="s">
        <v>141</v>
      </c>
      <c r="E14" s="70">
        <v>658</v>
      </c>
      <c r="F14" s="75">
        <f t="shared" si="0"/>
        <v>28</v>
      </c>
      <c r="G14" s="72">
        <v>692</v>
      </c>
      <c r="H14" s="76">
        <f t="shared" si="1"/>
        <v>62</v>
      </c>
      <c r="I14" s="39">
        <f t="shared" si="2"/>
        <v>1350</v>
      </c>
      <c r="J14" s="47" t="s">
        <v>142</v>
      </c>
      <c r="K14" s="70">
        <v>660</v>
      </c>
      <c r="L14" s="75">
        <f t="shared" si="3"/>
        <v>30</v>
      </c>
      <c r="M14" s="72">
        <v>666</v>
      </c>
      <c r="N14" s="76">
        <f t="shared" si="4"/>
        <v>36</v>
      </c>
      <c r="O14" s="39">
        <f t="shared" si="5"/>
        <v>1326</v>
      </c>
      <c r="P14" s="47" t="s">
        <v>143</v>
      </c>
      <c r="Q14" s="70">
        <v>661</v>
      </c>
      <c r="R14" s="75">
        <f t="shared" si="6"/>
        <v>31</v>
      </c>
      <c r="S14" s="72">
        <v>671</v>
      </c>
      <c r="T14" s="76">
        <f t="shared" si="7"/>
        <v>41</v>
      </c>
      <c r="U14" s="39">
        <f t="shared" si="8"/>
        <v>1332</v>
      </c>
      <c r="V14" s="47" t="s">
        <v>144</v>
      </c>
      <c r="W14" s="70">
        <v>645</v>
      </c>
      <c r="X14" s="75">
        <f t="shared" si="9"/>
        <v>15</v>
      </c>
      <c r="Y14" s="72">
        <v>650</v>
      </c>
      <c r="Z14" s="76">
        <f t="shared" si="10"/>
        <v>20</v>
      </c>
      <c r="AA14" s="39">
        <f t="shared" si="11"/>
        <v>1295</v>
      </c>
      <c r="AB14" s="78" t="s">
        <v>145</v>
      </c>
      <c r="AC14" s="70">
        <v>659</v>
      </c>
      <c r="AD14" s="75">
        <f t="shared" si="12"/>
        <v>29</v>
      </c>
      <c r="AE14" s="72">
        <v>661</v>
      </c>
      <c r="AF14" s="76">
        <f t="shared" si="13"/>
        <v>31</v>
      </c>
      <c r="AG14" s="39">
        <f t="shared" si="14"/>
        <v>1320</v>
      </c>
      <c r="AH14" s="66"/>
      <c r="AI14" s="75"/>
      <c r="AJ14" s="75">
        <f t="shared" si="15"/>
        <v>-630</v>
      </c>
      <c r="AK14" s="76"/>
      <c r="AL14" s="76">
        <f t="shared" si="16"/>
        <v>-630</v>
      </c>
      <c r="AM14" s="39">
        <f t="shared" si="17"/>
        <v>0</v>
      </c>
      <c r="AN14" s="61">
        <f t="shared" si="18"/>
        <v>3283</v>
      </c>
      <c r="AO14" s="63">
        <f t="shared" si="19"/>
        <v>3340</v>
      </c>
      <c r="AP14" s="52">
        <f t="shared" si="20"/>
        <v>6623</v>
      </c>
      <c r="AQ14" s="62">
        <f t="shared" si="25"/>
        <v>645</v>
      </c>
      <c r="AR14" s="63">
        <f t="shared" si="21"/>
        <v>650</v>
      </c>
      <c r="AS14" s="62">
        <f t="shared" si="22"/>
        <v>2638</v>
      </c>
      <c r="AT14" s="63">
        <f t="shared" si="23"/>
        <v>2690</v>
      </c>
      <c r="AU14" s="52">
        <f t="shared" si="24"/>
        <v>5328</v>
      </c>
      <c r="AV14" s="45" t="s">
        <v>74</v>
      </c>
    </row>
    <row r="15" spans="1:48" ht="19.5" customHeight="1">
      <c r="A15" s="44">
        <v>12</v>
      </c>
      <c r="B15" s="45"/>
      <c r="C15" s="46"/>
      <c r="D15" s="47"/>
      <c r="E15" s="70"/>
      <c r="F15" s="75"/>
      <c r="G15" s="72"/>
      <c r="H15" s="76"/>
      <c r="I15" s="39"/>
      <c r="J15" s="47"/>
      <c r="K15" s="70"/>
      <c r="L15" s="71"/>
      <c r="M15" s="72"/>
      <c r="N15" s="73"/>
      <c r="O15" s="39"/>
      <c r="P15" s="47"/>
      <c r="Q15" s="70"/>
      <c r="R15" s="71"/>
      <c r="S15" s="72"/>
      <c r="T15" s="73"/>
      <c r="U15" s="39"/>
      <c r="V15" s="47"/>
      <c r="W15" s="70"/>
      <c r="X15" s="71"/>
      <c r="Y15" s="72"/>
      <c r="Z15" s="73"/>
      <c r="AA15" s="39"/>
      <c r="AB15" s="47"/>
      <c r="AC15" s="70"/>
      <c r="AD15" s="71"/>
      <c r="AE15" s="72"/>
      <c r="AF15" s="73"/>
      <c r="AG15" s="39"/>
      <c r="AH15" s="66"/>
      <c r="AI15" s="75"/>
      <c r="AJ15" s="75"/>
      <c r="AK15" s="76"/>
      <c r="AL15" s="76"/>
      <c r="AM15" s="39">
        <f t="shared" si="17"/>
        <v>0</v>
      </c>
      <c r="AN15" s="61">
        <f t="shared" si="18"/>
        <v>0</v>
      </c>
      <c r="AO15" s="63">
        <f t="shared" si="19"/>
        <v>0</v>
      </c>
      <c r="AP15" s="52">
        <f t="shared" si="20"/>
        <v>0</v>
      </c>
      <c r="AQ15" s="62">
        <f t="shared" si="25"/>
        <v>0</v>
      </c>
      <c r="AR15" s="63">
        <f t="shared" si="21"/>
        <v>0</v>
      </c>
      <c r="AS15" s="62">
        <f t="shared" si="22"/>
        <v>0</v>
      </c>
      <c r="AT15" s="63">
        <f t="shared" si="23"/>
        <v>0</v>
      </c>
      <c r="AU15" s="52">
        <f t="shared" si="24"/>
        <v>0</v>
      </c>
      <c r="AV15" s="45"/>
    </row>
    <row r="16" spans="2:39" ht="13.5">
      <c r="B16" s="37"/>
      <c r="C16" s="37"/>
      <c r="D16" s="37"/>
      <c r="E16" s="37"/>
      <c r="F16" s="74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2:39" ht="13.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2:39" ht="13.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2:39" ht="13.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2:39" ht="13.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2:39" ht="13.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2:39" ht="13.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2:39" ht="13.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2:39" ht="13.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2:39" ht="13.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2:39" ht="13.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2:39" ht="13.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2:39" ht="13.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2:39" ht="13.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2:39" ht="13.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2:39" ht="13.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2:39" ht="13.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2:39" ht="13.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2:39" ht="13.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2:39" ht="13.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</row>
    <row r="36" spans="2:39" ht="13.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</row>
    <row r="37" spans="2:39" ht="13.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2:39" ht="13.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</row>
    <row r="39" spans="2:39" ht="13.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2:39" ht="13.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2:39" ht="13.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</row>
    <row r="42" spans="2:39" ht="13.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</row>
    <row r="43" spans="2:39" ht="13.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2:39" ht="13.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</row>
    <row r="45" spans="2:39" ht="13.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</sheetData>
  <sheetProtection password="E3A1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Rainer</cp:lastModifiedBy>
  <cp:lastPrinted>2019-08-26T21:09:30Z</cp:lastPrinted>
  <dcterms:created xsi:type="dcterms:W3CDTF">2015-03-06T22:18:00Z</dcterms:created>
  <dcterms:modified xsi:type="dcterms:W3CDTF">2019-08-26T21:10:43Z</dcterms:modified>
  <cp:category/>
  <cp:version/>
  <cp:contentType/>
  <cp:contentStatus/>
</cp:coreProperties>
</file>